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Nahir Basso\Desktop\Fitopatología Ensayos\BECA CIN\RESULTADOS DE ENSAYOS\RESULTADOS DE ENSAYOS\campo 2018\"/>
    </mc:Choice>
  </mc:AlternateContent>
  <xr:revisionPtr revIDLastSave="0" documentId="13_ncr:1_{E0792AA2-ECDF-4C2F-BE88-C7651EC94F63}" xr6:coauthVersionLast="47" xr6:coauthVersionMax="47" xr10:uidLastSave="{00000000-0000-0000-0000-000000000000}"/>
  <bookViews>
    <workbookView xWindow="1965" yWindow="255" windowWidth="15375" windowHeight="7995" firstSheet="4" activeTab="7" xr2:uid="{00000000-000D-0000-FFFF-FFFF00000000}"/>
  </bookViews>
  <sheets>
    <sheet name="M1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TODO" sheetId="7" r:id="rId7"/>
    <sheet name="Hoja1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4" i="1"/>
  <c r="F18" i="6"/>
  <c r="E18" i="6"/>
  <c r="D18" i="6"/>
  <c r="C18" i="6"/>
  <c r="F17" i="6"/>
  <c r="E17" i="6"/>
  <c r="D17" i="6"/>
  <c r="C17" i="6"/>
  <c r="F16" i="6"/>
  <c r="E16" i="6"/>
  <c r="D16" i="6"/>
  <c r="C16" i="6"/>
  <c r="F15" i="6"/>
  <c r="E15" i="6"/>
  <c r="D15" i="6"/>
  <c r="C15" i="6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7" i="4"/>
  <c r="E17" i="4"/>
  <c r="D17" i="4"/>
  <c r="C17" i="4"/>
  <c r="F16" i="4"/>
  <c r="E16" i="4"/>
  <c r="D16" i="4"/>
  <c r="C16" i="4"/>
  <c r="F15" i="4"/>
  <c r="F18" i="4" s="1"/>
  <c r="E15" i="4"/>
  <c r="E18" i="4" s="1"/>
  <c r="D15" i="4"/>
  <c r="D18" i="4" s="1"/>
  <c r="C15" i="4"/>
  <c r="C18" i="4" s="1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7" i="1"/>
  <c r="E17" i="1"/>
  <c r="D17" i="1"/>
  <c r="F16" i="1"/>
  <c r="E16" i="1"/>
  <c r="D16" i="1"/>
  <c r="C16" i="1"/>
  <c r="F15" i="1"/>
  <c r="E15" i="1"/>
  <c r="D15" i="1"/>
  <c r="C15" i="1"/>
  <c r="F14" i="1"/>
  <c r="F18" i="1" s="1"/>
  <c r="E14" i="1"/>
  <c r="E18" i="1" s="1"/>
  <c r="D14" i="1"/>
  <c r="D18" i="1" s="1"/>
  <c r="C18" i="1"/>
</calcChain>
</file>

<file path=xl/sharedStrings.xml><?xml version="1.0" encoding="utf-8"?>
<sst xmlns="http://schemas.openxmlformats.org/spreadsheetml/2006/main" count="268" uniqueCount="65">
  <si>
    <t>M1</t>
  </si>
  <si>
    <t>REPETICIONES</t>
  </si>
  <si>
    <t>LUGAR</t>
  </si>
  <si>
    <t>PATÓGENO</t>
  </si>
  <si>
    <t>PLACA</t>
  </si>
  <si>
    <t>DUDOSOS M2</t>
  </si>
  <si>
    <t>BOTRYTIS</t>
  </si>
  <si>
    <t>ALTERNARIA</t>
  </si>
  <si>
    <t>DIPLODIA</t>
  </si>
  <si>
    <t>OTRO</t>
  </si>
  <si>
    <t>PETALOS</t>
  </si>
  <si>
    <t>GINECEO</t>
  </si>
  <si>
    <t>ESTAMBRES</t>
  </si>
  <si>
    <t>SEPALOS</t>
  </si>
  <si>
    <t>INCIDENCIA NATURAL (%)</t>
  </si>
  <si>
    <t>TOTAL</t>
  </si>
  <si>
    <t>MOMENTO 2: CAIDA DE PETALOS</t>
  </si>
  <si>
    <t>REPETICIONES: 9 PLANTAS,, 5 DE CADA UNA</t>
  </si>
  <si>
    <t>CALIZ</t>
  </si>
  <si>
    <t>P.10.1</t>
  </si>
  <si>
    <t>NR</t>
  </si>
  <si>
    <t>RECEPTACULO+GINECEO</t>
  </si>
  <si>
    <t>P.10.3</t>
  </si>
  <si>
    <t>Botrytis? no registrada</t>
  </si>
  <si>
    <t>PEDUNCULO</t>
  </si>
  <si>
    <t>MOMENTO 3</t>
  </si>
  <si>
    <t>Nº DE APARICION POR PATOGENO</t>
  </si>
  <si>
    <t>DUDOSOS M3</t>
  </si>
  <si>
    <t>MOMENTO 4</t>
  </si>
  <si>
    <t>60DDPF</t>
  </si>
  <si>
    <t>DISCO DE CALIZ</t>
  </si>
  <si>
    <t>IN_PED_B</t>
  </si>
  <si>
    <t>IN_DISC_B</t>
  </si>
  <si>
    <t>IN_CAL_B</t>
  </si>
  <si>
    <t>IN_PED_A</t>
  </si>
  <si>
    <t>IN_DISC_A</t>
  </si>
  <si>
    <t>IN_CAL_A</t>
  </si>
  <si>
    <t>IN_PED_D</t>
  </si>
  <si>
    <t>IN_DISC_D</t>
  </si>
  <si>
    <t>IN_CAL_D</t>
  </si>
  <si>
    <t>IN_PED_O</t>
  </si>
  <si>
    <t>IN_DISC_O</t>
  </si>
  <si>
    <t>IN_CAL_O</t>
  </si>
  <si>
    <t>M2</t>
  </si>
  <si>
    <t>M3</t>
  </si>
  <si>
    <t>M4</t>
  </si>
  <si>
    <t>M5</t>
  </si>
  <si>
    <t>gral por patogenos por momento</t>
  </si>
  <si>
    <t>en mismo momento diferente organo igual patogeno</t>
  </si>
  <si>
    <t>OTROS</t>
  </si>
  <si>
    <t xml:space="preserve">PETALOS </t>
  </si>
  <si>
    <t xml:space="preserve">CALIZ </t>
  </si>
  <si>
    <t>GINECEO/DISCO</t>
  </si>
  <si>
    <t>PF</t>
  </si>
  <si>
    <t>CP</t>
  </si>
  <si>
    <t>30 DPF</t>
  </si>
  <si>
    <t xml:space="preserve">60 DPF </t>
  </si>
  <si>
    <t>120 DPF</t>
  </si>
  <si>
    <t>RESTOS FLORALES</t>
  </si>
  <si>
    <t>BASE DE CÁLIZ</t>
  </si>
  <si>
    <t>Botrytis cinerea</t>
  </si>
  <si>
    <t>Alternaria alternata</t>
  </si>
  <si>
    <t xml:space="preserve">PÉTALOS </t>
  </si>
  <si>
    <t>SÉPALOS</t>
  </si>
  <si>
    <t>PEDÚNCULO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</si>
</sst>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0.0000"/>
  </numFmts>
  <fonts count="6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i/>
      <sz val="10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/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2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/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s-419" sz="1400" b="0" i="0">
                <a:solidFill>
                  <a:srgbClr val="595959"/>
                </a:solidFill>
                <a:latin typeface="Calibri"/>
              </a:rPr>
              <a:t>Incidencia (%) de Botrytis cinera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TODO!$C$17</c:f>
              <c:strCache>
                <c:ptCount val="1"/>
                <c:pt idx="0">
                  <c:v>PETALOS </c:v>
                </c:pt>
              </c:strCache>
            </c:strRef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TODO!$C$18:$C$22</c:f>
              <c:numCache>
                <c:formatCode>General</c:formatCode>
                <c:ptCount val="5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E86-4E40-AE21-538DAC3CB7C6}"/>
            </c:ext>
          </c:extLst>
        </c:ser>
        <c:ser>
          <c:idx val="1"/>
          <c:order val="1"/>
          <c:tx>
            <c:strRef>
              <c:f>TODO!$D$17</c:f>
              <c:strCache>
                <c:ptCount val="1"/>
                <c:pt idx="0">
                  <c:v>ESTAMBRES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TODO!$D$18:$D$22</c:f>
              <c:numCache>
                <c:formatCode>General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E86-4E40-AE21-538DAC3CB7C6}"/>
            </c:ext>
          </c:extLst>
        </c:ser>
        <c:ser>
          <c:idx val="2"/>
          <c:order val="2"/>
          <c:tx>
            <c:strRef>
              <c:f>TODO!$E$17</c:f>
              <c:strCache>
                <c:ptCount val="1"/>
                <c:pt idx="0">
                  <c:v>SEPALOS</c:v>
                </c:pt>
              </c:strCache>
            </c:strRef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TODO!$E$18:$E$22</c:f>
              <c:numCache>
                <c:formatCode>General</c:formatCode>
                <c:ptCount val="5"/>
                <c:pt idx="0">
                  <c:v>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E86-4E40-AE21-538DAC3CB7C6}"/>
            </c:ext>
          </c:extLst>
        </c:ser>
        <c:ser>
          <c:idx val="3"/>
          <c:order val="3"/>
          <c:tx>
            <c:strRef>
              <c:f>TODO!$F$17</c:f>
              <c:strCache>
                <c:ptCount val="1"/>
                <c:pt idx="0">
                  <c:v>RESTOS FLORALES</c:v>
                </c:pt>
              </c:strCache>
            </c:strRef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TODO!$F$18:$F$22</c:f>
              <c:numCache>
                <c:formatCode>General</c:formatCode>
                <c:ptCount val="5"/>
                <c:pt idx="0">
                  <c:v>0</c:v>
                </c:pt>
                <c:pt idx="1">
                  <c:v>26.66</c:v>
                </c:pt>
                <c:pt idx="2">
                  <c:v>17.39</c:v>
                </c:pt>
                <c:pt idx="3">
                  <c:v>18</c:v>
                </c:pt>
                <c:pt idx="4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3E86-4E40-AE21-538DAC3CB7C6}"/>
            </c:ext>
          </c:extLst>
        </c:ser>
        <c:ser>
          <c:idx val="4"/>
          <c:order val="4"/>
          <c:tx>
            <c:strRef>
              <c:f>TODO!$G$17</c:f>
              <c:strCache>
                <c:ptCount val="1"/>
                <c:pt idx="0">
                  <c:v>BASE DE CÁLIZ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TODO!$G$18:$G$22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8.69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3E86-4E40-AE21-538DAC3CB7C6}"/>
            </c:ext>
          </c:extLst>
        </c:ser>
        <c:ser>
          <c:idx val="5"/>
          <c:order val="5"/>
          <c:tx>
            <c:strRef>
              <c:f>TODO!$H$17</c:f>
              <c:strCache>
                <c:ptCount val="1"/>
                <c:pt idx="0">
                  <c:v>PEDUNCULO</c:v>
                </c:pt>
              </c:strCache>
            </c:strRef>
          </c:tx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TODO!$H$18:$H$22</c:f>
              <c:numCache>
                <c:formatCode>General</c:formatCode>
                <c:ptCount val="5"/>
                <c:pt idx="0">
                  <c:v>0</c:v>
                </c:pt>
                <c:pt idx="1">
                  <c:v>2.2200000000000002</c:v>
                </c:pt>
                <c:pt idx="2">
                  <c:v>0</c:v>
                </c:pt>
                <c:pt idx="3">
                  <c:v>14</c:v>
                </c:pt>
                <c:pt idx="4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3E86-4E40-AE21-538DAC3CB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497721"/>
        <c:axId val="545143797"/>
      </c:barChart>
      <c:catAx>
        <c:axId val="15144977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419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419"/>
          </a:p>
        </c:txPr>
        <c:crossAx val="545143797"/>
        <c:crosses val="autoZero"/>
        <c:auto val="1"/>
        <c:lblAlgn val="ctr"/>
        <c:lblOffset val="100"/>
        <c:noMultiLvlLbl val="1"/>
      </c:catAx>
      <c:valAx>
        <c:axId val="54514379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419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419"/>
          </a:p>
        </c:txPr>
        <c:crossAx val="1514497721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595959"/>
              </a:solidFill>
              <a:latin typeface="Calibri"/>
            </a:defRPr>
          </a:pPr>
          <a:endParaRPr lang="es-419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s-419" sz="1400" b="0" i="0">
                <a:solidFill>
                  <a:srgbClr val="595959"/>
                </a:solidFill>
                <a:latin typeface="Calibri"/>
              </a:rPr>
              <a:t>Incidencia (%) de Alternaria sp.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TODO!$I$17</c:f>
              <c:strCache>
                <c:ptCount val="1"/>
                <c:pt idx="0">
                  <c:v>PETALOS </c:v>
                </c:pt>
              </c:strCache>
            </c:strRef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TODO!$I$18:$I$22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A01-4A0D-A0FD-CE66150207C7}"/>
            </c:ext>
          </c:extLst>
        </c:ser>
        <c:ser>
          <c:idx val="1"/>
          <c:order val="1"/>
          <c:tx>
            <c:strRef>
              <c:f>TODO!$J$17</c:f>
              <c:strCache>
                <c:ptCount val="1"/>
                <c:pt idx="0">
                  <c:v>ESTAMBRES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TODO!$J$18:$J$22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A01-4A0D-A0FD-CE66150207C7}"/>
            </c:ext>
          </c:extLst>
        </c:ser>
        <c:ser>
          <c:idx val="2"/>
          <c:order val="2"/>
          <c:tx>
            <c:strRef>
              <c:f>TODO!$K$17</c:f>
              <c:strCache>
                <c:ptCount val="1"/>
                <c:pt idx="0">
                  <c:v>SEPALOS</c:v>
                </c:pt>
              </c:strCache>
            </c:strRef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TODO!$K$18:$K$22</c:f>
              <c:numCache>
                <c:formatCode>General</c:formatCode>
                <c:ptCount val="5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A01-4A0D-A0FD-CE66150207C7}"/>
            </c:ext>
          </c:extLst>
        </c:ser>
        <c:ser>
          <c:idx val="3"/>
          <c:order val="3"/>
          <c:tx>
            <c:strRef>
              <c:f>TODO!$L$17</c:f>
              <c:strCache>
                <c:ptCount val="1"/>
                <c:pt idx="0">
                  <c:v>RESTOS FLORALES</c:v>
                </c:pt>
              </c:strCache>
            </c:strRef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TODO!$L$18:$L$22</c:f>
              <c:numCache>
                <c:formatCode>General</c:formatCode>
                <c:ptCount val="5"/>
                <c:pt idx="0">
                  <c:v>0</c:v>
                </c:pt>
                <c:pt idx="1">
                  <c:v>31.11</c:v>
                </c:pt>
                <c:pt idx="2">
                  <c:v>45.65</c:v>
                </c:pt>
                <c:pt idx="3">
                  <c:v>80</c:v>
                </c:pt>
                <c:pt idx="4">
                  <c:v>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2A01-4A0D-A0FD-CE66150207C7}"/>
            </c:ext>
          </c:extLst>
        </c:ser>
        <c:ser>
          <c:idx val="4"/>
          <c:order val="4"/>
          <c:tx>
            <c:strRef>
              <c:f>TODO!$M$17</c:f>
              <c:strCache>
                <c:ptCount val="1"/>
                <c:pt idx="0">
                  <c:v>BASE DE CÁLIZ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TODO!$M$18:$M$22</c:f>
              <c:numCache>
                <c:formatCode>General</c:formatCode>
                <c:ptCount val="5"/>
                <c:pt idx="0">
                  <c:v>0</c:v>
                </c:pt>
                <c:pt idx="1">
                  <c:v>15.55</c:v>
                </c:pt>
                <c:pt idx="2">
                  <c:v>23.91</c:v>
                </c:pt>
                <c:pt idx="3">
                  <c:v>56</c:v>
                </c:pt>
                <c:pt idx="4">
                  <c:v>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2A01-4A0D-A0FD-CE66150207C7}"/>
            </c:ext>
          </c:extLst>
        </c:ser>
        <c:ser>
          <c:idx val="5"/>
          <c:order val="5"/>
          <c:tx>
            <c:strRef>
              <c:f>TODO!$N$17</c:f>
              <c:strCache>
                <c:ptCount val="1"/>
                <c:pt idx="0">
                  <c:v>PEDUNCULO</c:v>
                </c:pt>
              </c:strCache>
            </c:strRef>
          </c:tx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TODO!$N$18:$N$22</c:f>
              <c:numCache>
                <c:formatCode>General</c:formatCode>
                <c:ptCount val="5"/>
                <c:pt idx="0">
                  <c:v>0</c:v>
                </c:pt>
                <c:pt idx="1">
                  <c:v>4.4400000000000004</c:v>
                </c:pt>
                <c:pt idx="2">
                  <c:v>4.34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2A01-4A0D-A0FD-CE6615020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179149"/>
        <c:axId val="961347604"/>
      </c:barChart>
      <c:catAx>
        <c:axId val="13371791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419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419"/>
          </a:p>
        </c:txPr>
        <c:crossAx val="961347604"/>
        <c:crosses val="autoZero"/>
        <c:auto val="1"/>
        <c:lblAlgn val="ctr"/>
        <c:lblOffset val="100"/>
        <c:noMultiLvlLbl val="1"/>
      </c:catAx>
      <c:valAx>
        <c:axId val="9613476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419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419"/>
          </a:p>
        </c:txPr>
        <c:crossAx val="1337179149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595959"/>
              </a:solidFill>
              <a:latin typeface="Calibri"/>
            </a:defRPr>
          </a:pPr>
          <a:endParaRPr lang="es-419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s-419" sz="1400" b="0" i="0">
                <a:solidFill>
                  <a:srgbClr val="595959"/>
                </a:solidFill>
                <a:latin typeface="Calibri"/>
              </a:rPr>
              <a:t>Incidencia (%) de Diplodia sp.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TODO!$O$17</c:f>
              <c:strCache>
                <c:ptCount val="1"/>
                <c:pt idx="0">
                  <c:v>PETALOS </c:v>
                </c:pt>
              </c:strCache>
            </c:strRef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TODO!$O$18:$O$22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F50-429C-A482-BEB707A04DC7}"/>
            </c:ext>
          </c:extLst>
        </c:ser>
        <c:ser>
          <c:idx val="1"/>
          <c:order val="1"/>
          <c:tx>
            <c:strRef>
              <c:f>TODO!$P$17</c:f>
              <c:strCache>
                <c:ptCount val="1"/>
                <c:pt idx="0">
                  <c:v>ESTAMBRES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TODO!$P$18:$P$22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F50-429C-A482-BEB707A04DC7}"/>
            </c:ext>
          </c:extLst>
        </c:ser>
        <c:ser>
          <c:idx val="2"/>
          <c:order val="2"/>
          <c:tx>
            <c:strRef>
              <c:f>TODO!$Q$17</c:f>
              <c:strCache>
                <c:ptCount val="1"/>
                <c:pt idx="0">
                  <c:v>SEPALOS</c:v>
                </c:pt>
              </c:strCache>
            </c:strRef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TODO!$Q$18:$Q$22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F50-429C-A482-BEB707A04DC7}"/>
            </c:ext>
          </c:extLst>
        </c:ser>
        <c:ser>
          <c:idx val="3"/>
          <c:order val="3"/>
          <c:tx>
            <c:strRef>
              <c:f>TODO!$R$17</c:f>
              <c:strCache>
                <c:ptCount val="1"/>
                <c:pt idx="0">
                  <c:v>CALIZ </c:v>
                </c:pt>
              </c:strCache>
            </c:strRef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TODO!$R$18:$R$22</c:f>
              <c:numCache>
                <c:formatCode>General</c:formatCode>
                <c:ptCount val="5"/>
                <c:pt idx="0">
                  <c:v>0</c:v>
                </c:pt>
                <c:pt idx="1">
                  <c:v>31.11</c:v>
                </c:pt>
                <c:pt idx="2">
                  <c:v>45.65</c:v>
                </c:pt>
                <c:pt idx="3">
                  <c:v>80</c:v>
                </c:pt>
                <c:pt idx="4">
                  <c:v>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FF50-429C-A482-BEB707A04DC7}"/>
            </c:ext>
          </c:extLst>
        </c:ser>
        <c:ser>
          <c:idx val="4"/>
          <c:order val="4"/>
          <c:tx>
            <c:strRef>
              <c:f>TODO!$S$17</c:f>
              <c:strCache>
                <c:ptCount val="1"/>
                <c:pt idx="0">
                  <c:v>GINECEO/DISCO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TODO!$S$18:$S$22</c:f>
              <c:numCache>
                <c:formatCode>General</c:formatCode>
                <c:ptCount val="5"/>
                <c:pt idx="0">
                  <c:v>0</c:v>
                </c:pt>
                <c:pt idx="1">
                  <c:v>15.55</c:v>
                </c:pt>
                <c:pt idx="2">
                  <c:v>23.91</c:v>
                </c:pt>
                <c:pt idx="3">
                  <c:v>56</c:v>
                </c:pt>
                <c:pt idx="4">
                  <c:v>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FF50-429C-A482-BEB707A04DC7}"/>
            </c:ext>
          </c:extLst>
        </c:ser>
        <c:ser>
          <c:idx val="5"/>
          <c:order val="5"/>
          <c:tx>
            <c:strRef>
              <c:f>TODO!$T$17</c:f>
              <c:strCache>
                <c:ptCount val="1"/>
                <c:pt idx="0">
                  <c:v>PEDUNCULO</c:v>
                </c:pt>
              </c:strCache>
            </c:strRef>
          </c:tx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TODO!$T$18:$T$22</c:f>
              <c:numCache>
                <c:formatCode>General</c:formatCode>
                <c:ptCount val="5"/>
                <c:pt idx="0">
                  <c:v>0</c:v>
                </c:pt>
                <c:pt idx="1">
                  <c:v>4.4400000000000004</c:v>
                </c:pt>
                <c:pt idx="2">
                  <c:v>4.34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FF50-429C-A482-BEB707A04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513535"/>
        <c:axId val="842913032"/>
      </c:barChart>
      <c:catAx>
        <c:axId val="19475135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419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419"/>
          </a:p>
        </c:txPr>
        <c:crossAx val="842913032"/>
        <c:crosses val="autoZero"/>
        <c:auto val="1"/>
        <c:lblAlgn val="ctr"/>
        <c:lblOffset val="100"/>
        <c:noMultiLvlLbl val="1"/>
      </c:catAx>
      <c:valAx>
        <c:axId val="84291303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419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419"/>
          </a:p>
        </c:txPr>
        <c:crossAx val="1947513535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595959"/>
              </a:solidFill>
              <a:latin typeface="Calibri"/>
            </a:defRPr>
          </a:pPr>
          <a:endParaRPr lang="es-419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s-419" sz="1400" b="0" i="0">
                <a:solidFill>
                  <a:srgbClr val="595959"/>
                </a:solidFill>
                <a:latin typeface="Calibri"/>
              </a:rPr>
              <a:t>Incidencia (%) de otras especies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TODO!$U$17</c:f>
              <c:strCache>
                <c:ptCount val="1"/>
                <c:pt idx="0">
                  <c:v>PETALOS </c:v>
                </c:pt>
              </c:strCache>
            </c:strRef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TODO!$U$18:$U$22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C14-43FA-9A0F-8A96F2A143DD}"/>
            </c:ext>
          </c:extLst>
        </c:ser>
        <c:ser>
          <c:idx val="1"/>
          <c:order val="1"/>
          <c:tx>
            <c:strRef>
              <c:f>TODO!$V$17</c:f>
              <c:strCache>
                <c:ptCount val="1"/>
                <c:pt idx="0">
                  <c:v>ESTAMBRES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TODO!$V$18:$V$22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C14-43FA-9A0F-8A96F2A143DD}"/>
            </c:ext>
          </c:extLst>
        </c:ser>
        <c:ser>
          <c:idx val="2"/>
          <c:order val="2"/>
          <c:tx>
            <c:strRef>
              <c:f>TODO!$W$17</c:f>
              <c:strCache>
                <c:ptCount val="1"/>
                <c:pt idx="0">
                  <c:v>SEPALOS</c:v>
                </c:pt>
              </c:strCache>
            </c:strRef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TODO!$W$18:$W$22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C14-43FA-9A0F-8A96F2A143DD}"/>
            </c:ext>
          </c:extLst>
        </c:ser>
        <c:ser>
          <c:idx val="3"/>
          <c:order val="3"/>
          <c:tx>
            <c:strRef>
              <c:f>TODO!$X$17</c:f>
              <c:strCache>
                <c:ptCount val="1"/>
                <c:pt idx="0">
                  <c:v>CALIZ </c:v>
                </c:pt>
              </c:strCache>
            </c:strRef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TODO!$X$18:$X$22</c:f>
              <c:numCache>
                <c:formatCode>General</c:formatCode>
                <c:ptCount val="5"/>
                <c:pt idx="0">
                  <c:v>0</c:v>
                </c:pt>
                <c:pt idx="1">
                  <c:v>2.2200000000000002</c:v>
                </c:pt>
                <c:pt idx="2">
                  <c:v>10.86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7C14-43FA-9A0F-8A96F2A143DD}"/>
            </c:ext>
          </c:extLst>
        </c:ser>
        <c:ser>
          <c:idx val="4"/>
          <c:order val="4"/>
          <c:tx>
            <c:strRef>
              <c:f>TODO!$Y$17</c:f>
              <c:strCache>
                <c:ptCount val="1"/>
                <c:pt idx="0">
                  <c:v>GINECEO/DISCO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TODO!$Y$18:$Y$22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7C14-43FA-9A0F-8A96F2A143DD}"/>
            </c:ext>
          </c:extLst>
        </c:ser>
        <c:ser>
          <c:idx val="5"/>
          <c:order val="5"/>
          <c:tx>
            <c:strRef>
              <c:f>TODO!$Z$17</c:f>
              <c:strCache>
                <c:ptCount val="1"/>
                <c:pt idx="0">
                  <c:v>PEDUNCULO</c:v>
                </c:pt>
              </c:strCache>
            </c:strRef>
          </c:tx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TODO!$B$18:$B$22</c:f>
              <c:strCache>
                <c:ptCount val="5"/>
                <c:pt idx="0">
                  <c:v>PF</c:v>
                </c:pt>
                <c:pt idx="1">
                  <c:v>CP</c:v>
                </c:pt>
                <c:pt idx="2">
                  <c:v>30 DPF</c:v>
                </c:pt>
                <c:pt idx="3">
                  <c:v>60 DPF </c:v>
                </c:pt>
                <c:pt idx="4">
                  <c:v>120 DPF</c:v>
                </c:pt>
              </c:strCache>
            </c:strRef>
          </c:cat>
          <c:val>
            <c:numRef>
              <c:f>TODO!$Z$18:$Z$22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7C14-43FA-9A0F-8A96F2A14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566387"/>
        <c:axId val="2029629365"/>
      </c:barChart>
      <c:catAx>
        <c:axId val="5445663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419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419"/>
          </a:p>
        </c:txPr>
        <c:crossAx val="2029629365"/>
        <c:crosses val="autoZero"/>
        <c:auto val="1"/>
        <c:lblAlgn val="ctr"/>
        <c:lblOffset val="100"/>
        <c:noMultiLvlLbl val="1"/>
      </c:catAx>
      <c:valAx>
        <c:axId val="202962936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419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419"/>
          </a:p>
        </c:txPr>
        <c:crossAx val="544566387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595959"/>
              </a:solidFill>
              <a:latin typeface="Calibri"/>
            </a:defRPr>
          </a:pPr>
          <a:endParaRPr lang="es-419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</a:p>
        </c:rich>
      </c:tx>
      <c:layout>
        <c:manualLayout>
          <c:xMode val="edge"/>
          <c:yMode val="edge"/>
          <c:x val="0.9387360017497814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PÉTALOS 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Hoja1!$A$3:$B$12</c:f>
              <c:multiLvlStrCache>
                <c:ptCount val="10"/>
                <c:lvl>
                  <c:pt idx="0">
                    <c:v>PF</c:v>
                  </c:pt>
                  <c:pt idx="1">
                    <c:v>CP</c:v>
                  </c:pt>
                  <c:pt idx="2">
                    <c:v>30 DPF</c:v>
                  </c:pt>
                  <c:pt idx="3">
                    <c:v>60 DPF </c:v>
                  </c:pt>
                  <c:pt idx="4">
                    <c:v>120 DPF</c:v>
                  </c:pt>
                  <c:pt idx="5">
                    <c:v>PF</c:v>
                  </c:pt>
                  <c:pt idx="6">
                    <c:v>CP</c:v>
                  </c:pt>
                  <c:pt idx="7">
                    <c:v>30 DPF</c:v>
                  </c:pt>
                  <c:pt idx="8">
                    <c:v>60 DPF </c:v>
                  </c:pt>
                  <c:pt idx="9">
                    <c:v>120 DPF</c:v>
                  </c:pt>
                </c:lvl>
                <c:lvl>
                  <c:pt idx="0">
                    <c:v>Alternaria alternata</c:v>
                  </c:pt>
                  <c:pt idx="5">
                    <c:v>Botrytis cinerea</c:v>
                  </c:pt>
                </c:lvl>
              </c:multiLvlStrCache>
            </c:multiLvlStrRef>
          </c:cat>
          <c:val>
            <c:numRef>
              <c:f>Hoja1!$C$3:$C$12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4-497B-80EE-15B477387D6E}"/>
            </c:ext>
          </c:extLst>
        </c:ser>
        <c:ser>
          <c:idx val="1"/>
          <c:order val="1"/>
          <c:tx>
            <c:strRef>
              <c:f>Hoja1!$D$2</c:f>
              <c:strCache>
                <c:ptCount val="1"/>
                <c:pt idx="0">
                  <c:v>ESTAMBRES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Hoja1!$A$3:$B$12</c:f>
              <c:multiLvlStrCache>
                <c:ptCount val="10"/>
                <c:lvl>
                  <c:pt idx="0">
                    <c:v>PF</c:v>
                  </c:pt>
                  <c:pt idx="1">
                    <c:v>CP</c:v>
                  </c:pt>
                  <c:pt idx="2">
                    <c:v>30 DPF</c:v>
                  </c:pt>
                  <c:pt idx="3">
                    <c:v>60 DPF </c:v>
                  </c:pt>
                  <c:pt idx="4">
                    <c:v>120 DPF</c:v>
                  </c:pt>
                  <c:pt idx="5">
                    <c:v>PF</c:v>
                  </c:pt>
                  <c:pt idx="6">
                    <c:v>CP</c:v>
                  </c:pt>
                  <c:pt idx="7">
                    <c:v>30 DPF</c:v>
                  </c:pt>
                  <c:pt idx="8">
                    <c:v>60 DPF </c:v>
                  </c:pt>
                  <c:pt idx="9">
                    <c:v>120 DPF</c:v>
                  </c:pt>
                </c:lvl>
                <c:lvl>
                  <c:pt idx="0">
                    <c:v>Alternaria alternata</c:v>
                  </c:pt>
                  <c:pt idx="5">
                    <c:v>Botrytis cinerea</c:v>
                  </c:pt>
                </c:lvl>
              </c:multiLvlStrCache>
            </c:multiLvlStrRef>
          </c:cat>
          <c:val>
            <c:numRef>
              <c:f>Hoja1!$D$3:$D$12</c:f>
              <c:numCache>
                <c:formatCode>General</c:formatCode>
                <c:ptCount val="1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24-497B-80EE-15B477387D6E}"/>
            </c:ext>
          </c:extLst>
        </c:ser>
        <c:ser>
          <c:idx val="2"/>
          <c:order val="2"/>
          <c:tx>
            <c:strRef>
              <c:f>Hoja1!$E$2</c:f>
              <c:strCache>
                <c:ptCount val="1"/>
                <c:pt idx="0">
                  <c:v>SÉPALOS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Hoja1!$A$3:$B$12</c:f>
              <c:multiLvlStrCache>
                <c:ptCount val="10"/>
                <c:lvl>
                  <c:pt idx="0">
                    <c:v>PF</c:v>
                  </c:pt>
                  <c:pt idx="1">
                    <c:v>CP</c:v>
                  </c:pt>
                  <c:pt idx="2">
                    <c:v>30 DPF</c:v>
                  </c:pt>
                  <c:pt idx="3">
                    <c:v>60 DPF </c:v>
                  </c:pt>
                  <c:pt idx="4">
                    <c:v>120 DPF</c:v>
                  </c:pt>
                  <c:pt idx="5">
                    <c:v>PF</c:v>
                  </c:pt>
                  <c:pt idx="6">
                    <c:v>CP</c:v>
                  </c:pt>
                  <c:pt idx="7">
                    <c:v>30 DPF</c:v>
                  </c:pt>
                  <c:pt idx="8">
                    <c:v>60 DPF </c:v>
                  </c:pt>
                  <c:pt idx="9">
                    <c:v>120 DPF</c:v>
                  </c:pt>
                </c:lvl>
                <c:lvl>
                  <c:pt idx="0">
                    <c:v>Alternaria alternata</c:v>
                  </c:pt>
                  <c:pt idx="5">
                    <c:v>Botrytis cinerea</c:v>
                  </c:pt>
                </c:lvl>
              </c:multiLvlStrCache>
            </c:multiLvlStrRef>
          </c:cat>
          <c:val>
            <c:numRef>
              <c:f>Hoja1!$E$3:$E$12</c:f>
              <c:numCache>
                <c:formatCode>General</c:formatCode>
                <c:ptCount val="10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24-497B-80EE-15B477387D6E}"/>
            </c:ext>
          </c:extLst>
        </c:ser>
        <c:ser>
          <c:idx val="3"/>
          <c:order val="3"/>
          <c:tx>
            <c:strRef>
              <c:f>Hoja1!$F$2</c:f>
              <c:strCache>
                <c:ptCount val="1"/>
                <c:pt idx="0">
                  <c:v>BASE DE CÁLIZ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Hoja1!$A$3:$B$12</c:f>
              <c:multiLvlStrCache>
                <c:ptCount val="10"/>
                <c:lvl>
                  <c:pt idx="0">
                    <c:v>PF</c:v>
                  </c:pt>
                  <c:pt idx="1">
                    <c:v>CP</c:v>
                  </c:pt>
                  <c:pt idx="2">
                    <c:v>30 DPF</c:v>
                  </c:pt>
                  <c:pt idx="3">
                    <c:v>60 DPF </c:v>
                  </c:pt>
                  <c:pt idx="4">
                    <c:v>120 DPF</c:v>
                  </c:pt>
                  <c:pt idx="5">
                    <c:v>PF</c:v>
                  </c:pt>
                  <c:pt idx="6">
                    <c:v>CP</c:v>
                  </c:pt>
                  <c:pt idx="7">
                    <c:v>30 DPF</c:v>
                  </c:pt>
                  <c:pt idx="8">
                    <c:v>60 DPF </c:v>
                  </c:pt>
                  <c:pt idx="9">
                    <c:v>120 DPF</c:v>
                  </c:pt>
                </c:lvl>
                <c:lvl>
                  <c:pt idx="0">
                    <c:v>Alternaria alternata</c:v>
                  </c:pt>
                  <c:pt idx="5">
                    <c:v>Botrytis cinerea</c:v>
                  </c:pt>
                </c:lvl>
              </c:multiLvlStrCache>
            </c:multiLvlStrRef>
          </c:cat>
          <c:val>
            <c:numRef>
              <c:f>Hoja1!$F$3:$F$12</c:f>
              <c:numCache>
                <c:formatCode>General</c:formatCode>
                <c:ptCount val="10"/>
                <c:pt idx="0">
                  <c:v>0</c:v>
                </c:pt>
                <c:pt idx="1">
                  <c:v>15.55</c:v>
                </c:pt>
                <c:pt idx="2">
                  <c:v>23.91</c:v>
                </c:pt>
                <c:pt idx="3">
                  <c:v>56</c:v>
                </c:pt>
                <c:pt idx="4">
                  <c:v>50</c:v>
                </c:pt>
                <c:pt idx="5">
                  <c:v>4</c:v>
                </c:pt>
                <c:pt idx="6">
                  <c:v>0</c:v>
                </c:pt>
                <c:pt idx="7">
                  <c:v>8.69</c:v>
                </c:pt>
                <c:pt idx="8">
                  <c:v>18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24-497B-80EE-15B477387D6E}"/>
            </c:ext>
          </c:extLst>
        </c:ser>
        <c:ser>
          <c:idx val="4"/>
          <c:order val="4"/>
          <c:tx>
            <c:strRef>
              <c:f>Hoja1!$G$2</c:f>
              <c:strCache>
                <c:ptCount val="1"/>
                <c:pt idx="0">
                  <c:v>RESTOS FLORALES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Hoja1!$A$3:$B$12</c:f>
              <c:multiLvlStrCache>
                <c:ptCount val="10"/>
                <c:lvl>
                  <c:pt idx="0">
                    <c:v>PF</c:v>
                  </c:pt>
                  <c:pt idx="1">
                    <c:v>CP</c:v>
                  </c:pt>
                  <c:pt idx="2">
                    <c:v>30 DPF</c:v>
                  </c:pt>
                  <c:pt idx="3">
                    <c:v>60 DPF </c:v>
                  </c:pt>
                  <c:pt idx="4">
                    <c:v>120 DPF</c:v>
                  </c:pt>
                  <c:pt idx="5">
                    <c:v>PF</c:v>
                  </c:pt>
                  <c:pt idx="6">
                    <c:v>CP</c:v>
                  </c:pt>
                  <c:pt idx="7">
                    <c:v>30 DPF</c:v>
                  </c:pt>
                  <c:pt idx="8">
                    <c:v>60 DPF </c:v>
                  </c:pt>
                  <c:pt idx="9">
                    <c:v>120 DPF</c:v>
                  </c:pt>
                </c:lvl>
                <c:lvl>
                  <c:pt idx="0">
                    <c:v>Alternaria alternata</c:v>
                  </c:pt>
                  <c:pt idx="5">
                    <c:v>Botrytis cinerea</c:v>
                  </c:pt>
                </c:lvl>
              </c:multiLvlStrCache>
            </c:multiLvlStrRef>
          </c:cat>
          <c:val>
            <c:numRef>
              <c:f>Hoja1!$G$3:$G$12</c:f>
              <c:numCache>
                <c:formatCode>General</c:formatCode>
                <c:ptCount val="10"/>
                <c:pt idx="0">
                  <c:v>0</c:v>
                </c:pt>
                <c:pt idx="1">
                  <c:v>31.11</c:v>
                </c:pt>
                <c:pt idx="2">
                  <c:v>45.65</c:v>
                </c:pt>
                <c:pt idx="3">
                  <c:v>100</c:v>
                </c:pt>
                <c:pt idx="4">
                  <c:v>74</c:v>
                </c:pt>
                <c:pt idx="5">
                  <c:v>0</c:v>
                </c:pt>
                <c:pt idx="6">
                  <c:v>26.66</c:v>
                </c:pt>
                <c:pt idx="7">
                  <c:v>17.39</c:v>
                </c:pt>
                <c:pt idx="8">
                  <c:v>18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24-497B-80EE-15B477387D6E}"/>
            </c:ext>
          </c:extLst>
        </c:ser>
        <c:ser>
          <c:idx val="5"/>
          <c:order val="5"/>
          <c:tx>
            <c:strRef>
              <c:f>Hoja1!$H$2</c:f>
              <c:strCache>
                <c:ptCount val="1"/>
                <c:pt idx="0">
                  <c:v>PEDÚNCULO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Hoja1!$A$3:$B$12</c:f>
              <c:multiLvlStrCache>
                <c:ptCount val="10"/>
                <c:lvl>
                  <c:pt idx="0">
                    <c:v>PF</c:v>
                  </c:pt>
                  <c:pt idx="1">
                    <c:v>CP</c:v>
                  </c:pt>
                  <c:pt idx="2">
                    <c:v>30 DPF</c:v>
                  </c:pt>
                  <c:pt idx="3">
                    <c:v>60 DPF </c:v>
                  </c:pt>
                  <c:pt idx="4">
                    <c:v>120 DPF</c:v>
                  </c:pt>
                  <c:pt idx="5">
                    <c:v>PF</c:v>
                  </c:pt>
                  <c:pt idx="6">
                    <c:v>CP</c:v>
                  </c:pt>
                  <c:pt idx="7">
                    <c:v>30 DPF</c:v>
                  </c:pt>
                  <c:pt idx="8">
                    <c:v>60 DPF </c:v>
                  </c:pt>
                  <c:pt idx="9">
                    <c:v>120 DPF</c:v>
                  </c:pt>
                </c:lvl>
                <c:lvl>
                  <c:pt idx="0">
                    <c:v>Alternaria alternata</c:v>
                  </c:pt>
                  <c:pt idx="5">
                    <c:v>Botrytis cinerea</c:v>
                  </c:pt>
                </c:lvl>
              </c:multiLvlStrCache>
            </c:multiLvlStrRef>
          </c:cat>
          <c:val>
            <c:numRef>
              <c:f>Hoja1!$H$3:$H$12</c:f>
              <c:numCache>
                <c:formatCode>General</c:formatCode>
                <c:ptCount val="10"/>
                <c:pt idx="0">
                  <c:v>0</c:v>
                </c:pt>
                <c:pt idx="1">
                  <c:v>4.4400000000000004</c:v>
                </c:pt>
                <c:pt idx="2">
                  <c:v>4.34</c:v>
                </c:pt>
                <c:pt idx="3">
                  <c:v>6</c:v>
                </c:pt>
                <c:pt idx="4">
                  <c:v>8</c:v>
                </c:pt>
                <c:pt idx="5">
                  <c:v>0</c:v>
                </c:pt>
                <c:pt idx="6">
                  <c:v>2.2200000000000002</c:v>
                </c:pt>
                <c:pt idx="7">
                  <c:v>0</c:v>
                </c:pt>
                <c:pt idx="8">
                  <c:v>14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24-497B-80EE-15B477387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957760"/>
        <c:axId val="571954848"/>
      </c:barChart>
      <c:catAx>
        <c:axId val="571957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Momentos fenológicos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71954848"/>
        <c:crosses val="autoZero"/>
        <c:auto val="1"/>
        <c:lblAlgn val="ctr"/>
        <c:lblOffset val="100"/>
        <c:noMultiLvlLbl val="0"/>
      </c:catAx>
      <c:valAx>
        <c:axId val="5719548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Frecuencia de ILN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7195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22</xdr:row>
      <xdr:rowOff>114300</xdr:rowOff>
    </xdr:from>
    <xdr:ext cx="4429125" cy="2743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828675</xdr:colOff>
      <xdr:row>22</xdr:row>
      <xdr:rowOff>95250</xdr:rowOff>
    </xdr:from>
    <xdr:ext cx="4381500" cy="27432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14</xdr:col>
      <xdr:colOff>57150</xdr:colOff>
      <xdr:row>22</xdr:row>
      <xdr:rowOff>95250</xdr:rowOff>
    </xdr:from>
    <xdr:ext cx="4429125" cy="27432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20</xdr:col>
      <xdr:colOff>123825</xdr:colOff>
      <xdr:row>22</xdr:row>
      <xdr:rowOff>114300</xdr:rowOff>
    </xdr:from>
    <xdr:ext cx="4381500" cy="274320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</xdr:colOff>
      <xdr:row>1</xdr:row>
      <xdr:rowOff>304806</xdr:rowOff>
    </xdr:from>
    <xdr:to>
      <xdr:col>9</xdr:col>
      <xdr:colOff>100012</xdr:colOff>
      <xdr:row>18</xdr:row>
      <xdr:rowOff>133356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66F9F56-E9A9-46CC-E273-8327B97CB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0"/>
  <sheetViews>
    <sheetView workbookViewId="0">
      <selection activeCell="C17" sqref="C17"/>
    </sheetView>
  </sheetViews>
  <sheetFormatPr baseColWidth="10" defaultColWidth="14.42578125" defaultRowHeight="15" customHeight="1" x14ac:dyDescent="0.2"/>
  <cols>
    <col min="1" max="1" width="14.42578125" customWidth="1"/>
    <col min="2" max="2" width="15.5703125" customWidth="1"/>
    <col min="3" max="6" width="14.42578125" customWidth="1"/>
  </cols>
  <sheetData>
    <row r="1" spans="1:9" ht="15.75" customHeight="1" x14ac:dyDescent="0.2"/>
    <row r="2" spans="1:9" ht="15.75" customHeight="1" x14ac:dyDescent="0.2">
      <c r="A2" s="1" t="s">
        <v>0</v>
      </c>
      <c r="B2" s="2">
        <v>43370</v>
      </c>
    </row>
    <row r="3" spans="1:9" ht="15.75" customHeight="1" x14ac:dyDescent="0.2">
      <c r="A3" s="1" t="s">
        <v>1</v>
      </c>
      <c r="B3" s="1">
        <v>50</v>
      </c>
    </row>
    <row r="4" spans="1:9" ht="15.75" customHeight="1" x14ac:dyDescent="0.2"/>
    <row r="5" spans="1:9" ht="15.75" customHeight="1" x14ac:dyDescent="0.2"/>
    <row r="6" spans="1:9" ht="15.75" customHeight="1" x14ac:dyDescent="0.2">
      <c r="B6" s="53" t="s">
        <v>2</v>
      </c>
      <c r="C6" s="50" t="s">
        <v>3</v>
      </c>
      <c r="D6" s="51"/>
      <c r="E6" s="51"/>
      <c r="F6" s="52"/>
      <c r="H6" s="3" t="s">
        <v>4</v>
      </c>
      <c r="I6" s="3" t="s">
        <v>5</v>
      </c>
    </row>
    <row r="7" spans="1:9" ht="15.75" customHeight="1" x14ac:dyDescent="0.2">
      <c r="B7" s="54"/>
      <c r="C7" s="4" t="s">
        <v>6</v>
      </c>
      <c r="D7" s="4" t="s">
        <v>7</v>
      </c>
      <c r="E7" s="4" t="s">
        <v>8</v>
      </c>
      <c r="F7" s="5" t="s">
        <v>9</v>
      </c>
      <c r="H7" s="3"/>
      <c r="I7" s="3"/>
    </row>
    <row r="8" spans="1:9" ht="15.75" customHeight="1" x14ac:dyDescent="0.2">
      <c r="B8" s="6" t="s">
        <v>10</v>
      </c>
      <c r="C8" s="7">
        <v>14</v>
      </c>
      <c r="D8" s="7">
        <v>2</v>
      </c>
      <c r="E8" s="7">
        <v>1</v>
      </c>
      <c r="F8" s="8">
        <v>3</v>
      </c>
      <c r="H8" s="3"/>
      <c r="I8" s="3"/>
    </row>
    <row r="9" spans="1:9" ht="15.75" customHeight="1" x14ac:dyDescent="0.2">
      <c r="B9" s="6" t="s">
        <v>11</v>
      </c>
      <c r="C9" s="7">
        <v>2</v>
      </c>
      <c r="D9" s="7">
        <v>0</v>
      </c>
      <c r="E9" s="7">
        <v>0</v>
      </c>
      <c r="F9" s="8">
        <v>0</v>
      </c>
    </row>
    <row r="10" spans="1:9" ht="15.75" customHeight="1" x14ac:dyDescent="0.2">
      <c r="B10" s="9" t="s">
        <v>12</v>
      </c>
      <c r="C10" s="7">
        <v>5</v>
      </c>
      <c r="D10" s="7">
        <v>3</v>
      </c>
      <c r="E10" s="7">
        <v>0</v>
      </c>
      <c r="F10" s="8">
        <v>0</v>
      </c>
    </row>
    <row r="11" spans="1:9" ht="15.75" customHeight="1" x14ac:dyDescent="0.2">
      <c r="B11" s="10" t="s">
        <v>13</v>
      </c>
      <c r="C11" s="11">
        <v>17</v>
      </c>
      <c r="D11" s="11">
        <v>8</v>
      </c>
      <c r="E11" s="11">
        <v>0</v>
      </c>
      <c r="F11" s="12">
        <v>0</v>
      </c>
    </row>
    <row r="12" spans="1:9" ht="15.75" customHeight="1" x14ac:dyDescent="0.2">
      <c r="B12" s="53" t="s">
        <v>2</v>
      </c>
      <c r="C12" s="50" t="s">
        <v>14</v>
      </c>
      <c r="D12" s="51"/>
      <c r="E12" s="51"/>
      <c r="F12" s="52"/>
    </row>
    <row r="13" spans="1:9" ht="15.75" customHeight="1" x14ac:dyDescent="0.2">
      <c r="B13" s="54"/>
      <c r="C13" s="4" t="s">
        <v>6</v>
      </c>
      <c r="D13" s="4" t="s">
        <v>7</v>
      </c>
      <c r="E13" s="4" t="s">
        <v>8</v>
      </c>
      <c r="F13" s="5" t="s">
        <v>9</v>
      </c>
    </row>
    <row r="14" spans="1:9" ht="15.75" customHeight="1" x14ac:dyDescent="0.2">
      <c r="B14" s="6" t="s">
        <v>10</v>
      </c>
      <c r="C14" s="7">
        <f>(C8/$B$3)*100</f>
        <v>28.000000000000004</v>
      </c>
      <c r="D14" s="7">
        <f t="shared" ref="D14:F14" si="0">(D8/$B$3)*100</f>
        <v>4</v>
      </c>
      <c r="E14" s="7">
        <f t="shared" si="0"/>
        <v>2</v>
      </c>
      <c r="F14" s="7">
        <f t="shared" si="0"/>
        <v>6</v>
      </c>
    </row>
    <row r="15" spans="1:9" ht="15.75" customHeight="1" x14ac:dyDescent="0.2">
      <c r="B15" s="6" t="s">
        <v>11</v>
      </c>
      <c r="C15" s="7">
        <f t="shared" ref="C15:F15" si="1">(C9/$B$3)*100</f>
        <v>4</v>
      </c>
      <c r="D15" s="7">
        <f t="shared" si="1"/>
        <v>0</v>
      </c>
      <c r="E15" s="7">
        <f t="shared" si="1"/>
        <v>0</v>
      </c>
      <c r="F15" s="7">
        <f t="shared" si="1"/>
        <v>0</v>
      </c>
    </row>
    <row r="16" spans="1:9" ht="15.75" customHeight="1" x14ac:dyDescent="0.2">
      <c r="B16" s="9" t="s">
        <v>12</v>
      </c>
      <c r="C16" s="7">
        <f t="shared" ref="C16:F16" si="2">(C10/$B$3)*100</f>
        <v>10</v>
      </c>
      <c r="D16" s="7">
        <f t="shared" si="2"/>
        <v>6</v>
      </c>
      <c r="E16" s="7">
        <f t="shared" si="2"/>
        <v>0</v>
      </c>
      <c r="F16" s="7">
        <f t="shared" si="2"/>
        <v>0</v>
      </c>
    </row>
    <row r="17" spans="2:6" ht="15.75" customHeight="1" x14ac:dyDescent="0.2">
      <c r="B17" s="6" t="s">
        <v>13</v>
      </c>
      <c r="C17" s="7">
        <f t="shared" ref="C17:F17" si="3">(C11/$B$3)*100</f>
        <v>34</v>
      </c>
      <c r="D17" s="7">
        <f t="shared" si="3"/>
        <v>16</v>
      </c>
      <c r="E17" s="7">
        <f t="shared" si="3"/>
        <v>0</v>
      </c>
      <c r="F17" s="7">
        <f t="shared" si="3"/>
        <v>0</v>
      </c>
    </row>
    <row r="18" spans="2:6" ht="15.75" customHeight="1" x14ac:dyDescent="0.2">
      <c r="B18" s="13" t="s">
        <v>15</v>
      </c>
      <c r="C18" s="14">
        <f t="shared" ref="C18:F18" si="4">SUM(C14:C17)</f>
        <v>76</v>
      </c>
      <c r="D18" s="14">
        <f t="shared" si="4"/>
        <v>26</v>
      </c>
      <c r="E18" s="14">
        <f t="shared" si="4"/>
        <v>2</v>
      </c>
      <c r="F18" s="14">
        <f t="shared" si="4"/>
        <v>6</v>
      </c>
    </row>
    <row r="19" spans="2:6" ht="15.75" customHeight="1" x14ac:dyDescent="0.2">
      <c r="B19" s="15"/>
      <c r="C19" s="16"/>
      <c r="D19" s="16"/>
      <c r="E19" s="16"/>
      <c r="F19" s="16"/>
    </row>
    <row r="20" spans="2:6" ht="15.75" customHeight="1" x14ac:dyDescent="0.2">
      <c r="B20" s="15"/>
      <c r="C20" s="15"/>
      <c r="D20" s="15"/>
      <c r="E20" s="15"/>
      <c r="F20" s="15"/>
    </row>
    <row r="21" spans="2:6" ht="15.75" customHeight="1" x14ac:dyDescent="0.2"/>
    <row r="22" spans="2:6" ht="15.75" customHeight="1" x14ac:dyDescent="0.2"/>
    <row r="23" spans="2:6" ht="15.75" customHeight="1" x14ac:dyDescent="0.2"/>
    <row r="24" spans="2:6" ht="15.75" customHeight="1" x14ac:dyDescent="0.2"/>
    <row r="25" spans="2:6" ht="15.75" customHeight="1" x14ac:dyDescent="0.2"/>
    <row r="26" spans="2:6" ht="15.75" customHeight="1" x14ac:dyDescent="0.2"/>
    <row r="27" spans="2:6" ht="15.75" customHeight="1" x14ac:dyDescent="0.2"/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6:F6"/>
    <mergeCell ref="B6:B7"/>
    <mergeCell ref="B12:B13"/>
    <mergeCell ref="C12:F1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00"/>
  <sheetViews>
    <sheetView workbookViewId="0">
      <selection activeCell="B3" sqref="B3"/>
    </sheetView>
  </sheetViews>
  <sheetFormatPr baseColWidth="10" defaultColWidth="14.42578125" defaultRowHeight="15" customHeight="1" x14ac:dyDescent="0.2"/>
  <cols>
    <col min="1" max="1" width="14.42578125" customWidth="1"/>
    <col min="2" max="2" width="15.5703125" customWidth="1"/>
    <col min="3" max="6" width="14.42578125" customWidth="1"/>
  </cols>
  <sheetData>
    <row r="1" spans="1:9" ht="15.75" customHeight="1" x14ac:dyDescent="0.2"/>
    <row r="2" spans="1:9" ht="15.75" customHeight="1" x14ac:dyDescent="0.2">
      <c r="A2" s="1" t="s">
        <v>16</v>
      </c>
    </row>
    <row r="3" spans="1:9" ht="15.75" customHeight="1" x14ac:dyDescent="0.2">
      <c r="A3" s="1" t="s">
        <v>17</v>
      </c>
    </row>
    <row r="4" spans="1:9" ht="15.75" customHeight="1" x14ac:dyDescent="0.2"/>
    <row r="5" spans="1:9" ht="15.75" customHeight="1" x14ac:dyDescent="0.2"/>
    <row r="6" spans="1:9" ht="15.75" customHeight="1" x14ac:dyDescent="0.2">
      <c r="B6" s="58" t="s">
        <v>2</v>
      </c>
      <c r="C6" s="55" t="s">
        <v>3</v>
      </c>
      <c r="D6" s="56"/>
      <c r="E6" s="56"/>
      <c r="F6" s="57"/>
      <c r="H6" s="3" t="s">
        <v>4</v>
      </c>
      <c r="I6" s="3" t="s">
        <v>5</v>
      </c>
    </row>
    <row r="7" spans="1:9" ht="15.75" customHeight="1" x14ac:dyDescent="0.2">
      <c r="B7" s="59"/>
      <c r="C7" s="4" t="s">
        <v>6</v>
      </c>
      <c r="D7" s="4" t="s">
        <v>7</v>
      </c>
      <c r="E7" s="4" t="s">
        <v>8</v>
      </c>
      <c r="F7" s="4" t="s">
        <v>9</v>
      </c>
      <c r="H7" s="3"/>
      <c r="I7" s="3"/>
    </row>
    <row r="8" spans="1:9" ht="15.75" customHeight="1" x14ac:dyDescent="0.2">
      <c r="B8" s="17" t="s">
        <v>18</v>
      </c>
      <c r="C8" s="7">
        <v>12</v>
      </c>
      <c r="D8" s="7">
        <v>14</v>
      </c>
      <c r="E8" s="7">
        <v>0</v>
      </c>
      <c r="F8" s="7">
        <v>1</v>
      </c>
      <c r="H8" s="3" t="s">
        <v>19</v>
      </c>
      <c r="I8" s="3" t="s">
        <v>20</v>
      </c>
    </row>
    <row r="9" spans="1:9" ht="15.75" customHeight="1" x14ac:dyDescent="0.2">
      <c r="B9" s="17" t="s">
        <v>21</v>
      </c>
      <c r="C9" s="7">
        <v>0</v>
      </c>
      <c r="D9" s="7">
        <v>7</v>
      </c>
      <c r="E9" s="7">
        <v>0</v>
      </c>
      <c r="F9" s="7">
        <v>0</v>
      </c>
      <c r="H9" s="3" t="s">
        <v>22</v>
      </c>
      <c r="I9" s="3" t="s">
        <v>23</v>
      </c>
    </row>
    <row r="10" spans="1:9" ht="15.75" customHeight="1" x14ac:dyDescent="0.2">
      <c r="B10" s="17" t="s">
        <v>24</v>
      </c>
      <c r="C10" s="7">
        <v>1</v>
      </c>
      <c r="D10" s="7">
        <v>2</v>
      </c>
      <c r="E10" s="7">
        <v>0</v>
      </c>
      <c r="F10" s="7">
        <v>0</v>
      </c>
    </row>
    <row r="11" spans="1:9" ht="15.75" customHeight="1" x14ac:dyDescent="0.2"/>
    <row r="12" spans="1:9" ht="15.75" customHeight="1" x14ac:dyDescent="0.2"/>
    <row r="13" spans="1:9" ht="15.75" customHeight="1" x14ac:dyDescent="0.2">
      <c r="B13" s="58" t="s">
        <v>2</v>
      </c>
      <c r="C13" s="55" t="s">
        <v>14</v>
      </c>
      <c r="D13" s="56"/>
      <c r="E13" s="56"/>
      <c r="F13" s="57"/>
    </row>
    <row r="14" spans="1:9" ht="15.75" customHeight="1" x14ac:dyDescent="0.2">
      <c r="B14" s="59"/>
      <c r="C14" s="4" t="s">
        <v>6</v>
      </c>
      <c r="D14" s="4" t="s">
        <v>7</v>
      </c>
      <c r="E14" s="4" t="s">
        <v>8</v>
      </c>
      <c r="F14" s="4" t="s">
        <v>9</v>
      </c>
    </row>
    <row r="15" spans="1:9" ht="15.75" customHeight="1" x14ac:dyDescent="0.2">
      <c r="B15" s="17" t="s">
        <v>18</v>
      </c>
      <c r="C15" s="7">
        <f t="shared" ref="C15:F15" si="0">(C8/45)*100</f>
        <v>26.666666666666668</v>
      </c>
      <c r="D15" s="7">
        <f t="shared" si="0"/>
        <v>31.111111111111111</v>
      </c>
      <c r="E15" s="7">
        <f t="shared" si="0"/>
        <v>0</v>
      </c>
      <c r="F15" s="7">
        <f t="shared" si="0"/>
        <v>2.2222222222222223</v>
      </c>
    </row>
    <row r="16" spans="1:9" ht="15.75" customHeight="1" x14ac:dyDescent="0.2">
      <c r="B16" s="17" t="s">
        <v>21</v>
      </c>
      <c r="C16" s="7">
        <f t="shared" ref="C16:F16" si="1">(C9/45)*100</f>
        <v>0</v>
      </c>
      <c r="D16" s="7">
        <f t="shared" si="1"/>
        <v>15.555555555555555</v>
      </c>
      <c r="E16" s="7">
        <f t="shared" si="1"/>
        <v>0</v>
      </c>
      <c r="F16" s="7">
        <f t="shared" si="1"/>
        <v>0</v>
      </c>
    </row>
    <row r="17" spans="2:6" ht="15.75" customHeight="1" x14ac:dyDescent="0.2">
      <c r="B17" s="17" t="s">
        <v>24</v>
      </c>
      <c r="C17" s="7">
        <f t="shared" ref="C17:F17" si="2">(C10/45)*100</f>
        <v>2.2222222222222223</v>
      </c>
      <c r="D17" s="7">
        <f t="shared" si="2"/>
        <v>4.4444444444444446</v>
      </c>
      <c r="E17" s="7">
        <f t="shared" si="2"/>
        <v>0</v>
      </c>
      <c r="F17" s="7">
        <f t="shared" si="2"/>
        <v>0</v>
      </c>
    </row>
    <row r="18" spans="2:6" ht="15.75" customHeight="1" x14ac:dyDescent="0.2">
      <c r="B18" s="18" t="s">
        <v>15</v>
      </c>
      <c r="C18" s="18">
        <f>((C8+C9+C10)/45)*100</f>
        <v>28.888888888888886</v>
      </c>
      <c r="D18" s="18">
        <f t="shared" ref="D18:F18" si="3">((D8+D9+D10)/40)*100</f>
        <v>57.499999999999993</v>
      </c>
      <c r="E18" s="18">
        <f t="shared" si="3"/>
        <v>0</v>
      </c>
      <c r="F18" s="18">
        <f t="shared" si="3"/>
        <v>2.5</v>
      </c>
    </row>
    <row r="19" spans="2:6" ht="15.75" customHeight="1" x14ac:dyDescent="0.2"/>
    <row r="20" spans="2:6" ht="15.75" customHeight="1" x14ac:dyDescent="0.2"/>
    <row r="21" spans="2:6" ht="15.75" customHeight="1" x14ac:dyDescent="0.2"/>
    <row r="22" spans="2:6" ht="15.75" customHeight="1" x14ac:dyDescent="0.2"/>
    <row r="23" spans="2:6" ht="15.75" customHeight="1" x14ac:dyDescent="0.2"/>
    <row r="24" spans="2:6" ht="15.75" customHeight="1" x14ac:dyDescent="0.2"/>
    <row r="25" spans="2:6" ht="15.75" customHeight="1" x14ac:dyDescent="0.2"/>
    <row r="26" spans="2:6" ht="15.75" customHeight="1" x14ac:dyDescent="0.2"/>
    <row r="27" spans="2:6" ht="15.75" customHeight="1" x14ac:dyDescent="0.2"/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6:F6"/>
    <mergeCell ref="B6:B7"/>
    <mergeCell ref="C13:F13"/>
    <mergeCell ref="B13:B1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000"/>
  <sheetViews>
    <sheetView workbookViewId="0"/>
  </sheetViews>
  <sheetFormatPr baseColWidth="10" defaultColWidth="14.42578125" defaultRowHeight="15" customHeight="1" x14ac:dyDescent="0.2"/>
  <cols>
    <col min="1" max="1" width="14.42578125" customWidth="1"/>
    <col min="2" max="2" width="15.5703125" customWidth="1"/>
    <col min="3" max="6" width="14.42578125" customWidth="1"/>
  </cols>
  <sheetData>
    <row r="1" spans="1:9" ht="15.75" customHeight="1" x14ac:dyDescent="0.2"/>
    <row r="2" spans="1:9" ht="15.75" customHeight="1" x14ac:dyDescent="0.2">
      <c r="A2" s="1" t="s">
        <v>25</v>
      </c>
    </row>
    <row r="3" spans="1:9" ht="15.75" customHeight="1" x14ac:dyDescent="0.2">
      <c r="A3" s="1" t="s">
        <v>1</v>
      </c>
      <c r="B3" s="1">
        <v>46</v>
      </c>
    </row>
    <row r="4" spans="1:9" ht="15.75" customHeight="1" x14ac:dyDescent="0.2"/>
    <row r="5" spans="1:9" ht="15.75" customHeight="1" x14ac:dyDescent="0.2"/>
    <row r="6" spans="1:9" ht="15.75" customHeight="1" x14ac:dyDescent="0.2">
      <c r="B6" s="58" t="s">
        <v>2</v>
      </c>
      <c r="C6" s="55" t="s">
        <v>26</v>
      </c>
      <c r="D6" s="56"/>
      <c r="E6" s="56"/>
      <c r="F6" s="57"/>
      <c r="H6" s="3" t="s">
        <v>4</v>
      </c>
      <c r="I6" s="3" t="s">
        <v>27</v>
      </c>
    </row>
    <row r="7" spans="1:9" ht="15.75" customHeight="1" x14ac:dyDescent="0.2">
      <c r="B7" s="59"/>
      <c r="C7" s="4" t="s">
        <v>6</v>
      </c>
      <c r="D7" s="4" t="s">
        <v>7</v>
      </c>
      <c r="E7" s="4" t="s">
        <v>8</v>
      </c>
      <c r="F7" s="4" t="s">
        <v>9</v>
      </c>
      <c r="H7" s="3"/>
      <c r="I7" s="3"/>
    </row>
    <row r="8" spans="1:9" ht="15.75" customHeight="1" x14ac:dyDescent="0.2">
      <c r="B8" s="17" t="s">
        <v>18</v>
      </c>
      <c r="C8" s="7">
        <v>8</v>
      </c>
      <c r="D8" s="7">
        <v>21</v>
      </c>
      <c r="E8" s="7">
        <v>0</v>
      </c>
      <c r="F8" s="7">
        <v>5</v>
      </c>
      <c r="H8" s="3"/>
      <c r="I8" s="3"/>
    </row>
    <row r="9" spans="1:9" ht="15.75" customHeight="1" x14ac:dyDescent="0.2">
      <c r="B9" s="17" t="s">
        <v>11</v>
      </c>
      <c r="C9" s="7">
        <v>4</v>
      </c>
      <c r="D9" s="7">
        <v>11</v>
      </c>
      <c r="E9" s="7">
        <v>0</v>
      </c>
      <c r="F9" s="7">
        <v>0</v>
      </c>
      <c r="H9" s="3"/>
      <c r="I9" s="3"/>
    </row>
    <row r="10" spans="1:9" ht="15.75" customHeight="1" x14ac:dyDescent="0.2">
      <c r="B10" s="17" t="s">
        <v>24</v>
      </c>
      <c r="C10" s="7">
        <v>0</v>
      </c>
      <c r="D10" s="7">
        <v>2</v>
      </c>
      <c r="E10" s="7">
        <v>0</v>
      </c>
      <c r="F10" s="7">
        <v>0</v>
      </c>
    </row>
    <row r="11" spans="1:9" ht="15.75" customHeight="1" x14ac:dyDescent="0.2"/>
    <row r="12" spans="1:9" ht="15.75" customHeight="1" x14ac:dyDescent="0.2"/>
    <row r="13" spans="1:9" ht="15.75" customHeight="1" x14ac:dyDescent="0.2">
      <c r="B13" s="58" t="s">
        <v>2</v>
      </c>
      <c r="C13" s="55" t="s">
        <v>14</v>
      </c>
      <c r="D13" s="56"/>
      <c r="E13" s="56"/>
      <c r="F13" s="57"/>
    </row>
    <row r="14" spans="1:9" ht="15.75" customHeight="1" x14ac:dyDescent="0.2">
      <c r="B14" s="59"/>
      <c r="C14" s="4" t="s">
        <v>6</v>
      </c>
      <c r="D14" s="4" t="s">
        <v>7</v>
      </c>
      <c r="E14" s="4" t="s">
        <v>8</v>
      </c>
      <c r="F14" s="4" t="s">
        <v>9</v>
      </c>
    </row>
    <row r="15" spans="1:9" ht="15.75" customHeight="1" x14ac:dyDescent="0.2">
      <c r="B15" s="17" t="s">
        <v>18</v>
      </c>
      <c r="C15" s="19">
        <f t="shared" ref="C15:F15" si="0">(C8/46)*100</f>
        <v>17.391304347826086</v>
      </c>
      <c r="D15" s="19">
        <f t="shared" si="0"/>
        <v>45.652173913043477</v>
      </c>
      <c r="E15" s="19">
        <f t="shared" si="0"/>
        <v>0</v>
      </c>
      <c r="F15" s="19">
        <f t="shared" si="0"/>
        <v>10.869565217391305</v>
      </c>
    </row>
    <row r="16" spans="1:9" ht="15.75" customHeight="1" x14ac:dyDescent="0.2">
      <c r="B16" s="17" t="s">
        <v>11</v>
      </c>
      <c r="C16" s="19">
        <f t="shared" ref="C16:F16" si="1">(C9/46)*100</f>
        <v>8.695652173913043</v>
      </c>
      <c r="D16" s="19">
        <f t="shared" si="1"/>
        <v>23.913043478260871</v>
      </c>
      <c r="E16" s="19">
        <f t="shared" si="1"/>
        <v>0</v>
      </c>
      <c r="F16" s="19">
        <f t="shared" si="1"/>
        <v>0</v>
      </c>
    </row>
    <row r="17" spans="2:6" ht="15.75" customHeight="1" x14ac:dyDescent="0.2">
      <c r="B17" s="17" t="s">
        <v>24</v>
      </c>
      <c r="C17" s="19">
        <f t="shared" ref="C17:F17" si="2">(C10/46)*100</f>
        <v>0</v>
      </c>
      <c r="D17" s="19">
        <f t="shared" si="2"/>
        <v>4.3478260869565215</v>
      </c>
      <c r="E17" s="19">
        <f t="shared" si="2"/>
        <v>0</v>
      </c>
      <c r="F17" s="19">
        <f t="shared" si="2"/>
        <v>0</v>
      </c>
    </row>
    <row r="18" spans="2:6" ht="15.75" customHeight="1" x14ac:dyDescent="0.2">
      <c r="B18" s="18" t="s">
        <v>15</v>
      </c>
      <c r="C18" s="20">
        <f t="shared" ref="C18:F18" si="3">((C8+C9+C10)/46)*100</f>
        <v>26.086956521739129</v>
      </c>
      <c r="D18" s="20">
        <f t="shared" si="3"/>
        <v>73.91304347826086</v>
      </c>
      <c r="E18" s="20">
        <f t="shared" si="3"/>
        <v>0</v>
      </c>
      <c r="F18" s="20">
        <f t="shared" si="3"/>
        <v>10.869565217391305</v>
      </c>
    </row>
    <row r="19" spans="2:6" ht="15.75" customHeight="1" x14ac:dyDescent="0.2"/>
    <row r="20" spans="2:6" ht="15.75" customHeight="1" x14ac:dyDescent="0.2"/>
    <row r="21" spans="2:6" ht="15.75" customHeight="1" x14ac:dyDescent="0.2"/>
    <row r="22" spans="2:6" ht="15.75" customHeight="1" x14ac:dyDescent="0.2"/>
    <row r="23" spans="2:6" ht="15.75" customHeight="1" x14ac:dyDescent="0.2"/>
    <row r="24" spans="2:6" ht="15.75" customHeight="1" x14ac:dyDescent="0.2"/>
    <row r="25" spans="2:6" ht="15.75" customHeight="1" x14ac:dyDescent="0.2"/>
    <row r="26" spans="2:6" ht="15.75" customHeight="1" x14ac:dyDescent="0.2"/>
    <row r="27" spans="2:6" ht="15.75" customHeight="1" x14ac:dyDescent="0.2"/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6:F6"/>
    <mergeCell ref="B6:B7"/>
    <mergeCell ref="C13:F13"/>
    <mergeCell ref="B13:B1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1000"/>
  <sheetViews>
    <sheetView workbookViewId="0"/>
  </sheetViews>
  <sheetFormatPr baseColWidth="10" defaultColWidth="14.42578125" defaultRowHeight="15" customHeight="1" x14ac:dyDescent="0.2"/>
  <cols>
    <col min="1" max="1" width="14.42578125" customWidth="1"/>
    <col min="2" max="2" width="15.5703125" customWidth="1"/>
    <col min="3" max="6" width="14.42578125" customWidth="1"/>
  </cols>
  <sheetData>
    <row r="1" spans="1:9" ht="15.75" customHeight="1" x14ac:dyDescent="0.2"/>
    <row r="2" spans="1:9" ht="15.75" customHeight="1" x14ac:dyDescent="0.2">
      <c r="A2" s="1" t="s">
        <v>28</v>
      </c>
      <c r="B2" s="1" t="s">
        <v>29</v>
      </c>
    </row>
    <row r="3" spans="1:9" ht="15.75" customHeight="1" x14ac:dyDescent="0.2">
      <c r="A3" s="1" t="s">
        <v>1</v>
      </c>
      <c r="B3" s="1">
        <v>40</v>
      </c>
    </row>
    <row r="4" spans="1:9" ht="15.75" customHeight="1" x14ac:dyDescent="0.2"/>
    <row r="5" spans="1:9" ht="15.75" customHeight="1" x14ac:dyDescent="0.2"/>
    <row r="6" spans="1:9" ht="15.75" customHeight="1" x14ac:dyDescent="0.2">
      <c r="B6" s="58" t="s">
        <v>2</v>
      </c>
      <c r="C6" s="55" t="s">
        <v>3</v>
      </c>
      <c r="D6" s="56"/>
      <c r="E6" s="56"/>
      <c r="F6" s="57"/>
      <c r="H6" s="3" t="s">
        <v>4</v>
      </c>
      <c r="I6" s="3" t="s">
        <v>5</v>
      </c>
    </row>
    <row r="7" spans="1:9" ht="15.75" customHeight="1" x14ac:dyDescent="0.2">
      <c r="B7" s="59"/>
      <c r="C7" s="4" t="s">
        <v>6</v>
      </c>
      <c r="D7" s="4" t="s">
        <v>7</v>
      </c>
      <c r="E7" s="4" t="s">
        <v>8</v>
      </c>
      <c r="F7" s="4" t="s">
        <v>9</v>
      </c>
      <c r="H7" s="3"/>
      <c r="I7" s="3"/>
    </row>
    <row r="8" spans="1:9" ht="15.75" customHeight="1" x14ac:dyDescent="0.2">
      <c r="B8" s="17" t="s">
        <v>24</v>
      </c>
      <c r="C8" s="7">
        <v>7</v>
      </c>
      <c r="D8" s="7">
        <v>3</v>
      </c>
      <c r="E8" s="7">
        <v>0</v>
      </c>
      <c r="F8" s="7">
        <v>2</v>
      </c>
      <c r="H8" s="3"/>
      <c r="I8" s="3"/>
    </row>
    <row r="9" spans="1:9" ht="15.75" customHeight="1" x14ac:dyDescent="0.2">
      <c r="B9" s="17" t="s">
        <v>30</v>
      </c>
      <c r="C9" s="7">
        <v>9</v>
      </c>
      <c r="D9" s="7">
        <v>28</v>
      </c>
      <c r="E9" s="7">
        <v>2</v>
      </c>
      <c r="F9" s="7">
        <v>3</v>
      </c>
      <c r="H9" s="3"/>
      <c r="I9" s="3"/>
    </row>
    <row r="10" spans="1:9" ht="15.75" customHeight="1" x14ac:dyDescent="0.2">
      <c r="B10" s="17" t="s">
        <v>18</v>
      </c>
      <c r="C10" s="7">
        <v>9</v>
      </c>
      <c r="D10" s="7">
        <v>40</v>
      </c>
      <c r="E10" s="7">
        <v>1</v>
      </c>
      <c r="F10" s="7">
        <v>1</v>
      </c>
    </row>
    <row r="11" spans="1:9" ht="15.75" customHeight="1" x14ac:dyDescent="0.2"/>
    <row r="12" spans="1:9" ht="15.75" customHeight="1" x14ac:dyDescent="0.2"/>
    <row r="13" spans="1:9" ht="15.75" customHeight="1" x14ac:dyDescent="0.2">
      <c r="B13" s="58" t="s">
        <v>2</v>
      </c>
      <c r="C13" s="55" t="s">
        <v>14</v>
      </c>
      <c r="D13" s="56"/>
      <c r="E13" s="56"/>
      <c r="F13" s="57"/>
    </row>
    <row r="14" spans="1:9" ht="15.75" customHeight="1" x14ac:dyDescent="0.2">
      <c r="B14" s="59"/>
      <c r="C14" s="4" t="s">
        <v>6</v>
      </c>
      <c r="D14" s="4" t="s">
        <v>7</v>
      </c>
      <c r="E14" s="4" t="s">
        <v>8</v>
      </c>
      <c r="F14" s="4" t="s">
        <v>9</v>
      </c>
    </row>
    <row r="15" spans="1:9" ht="15.75" customHeight="1" x14ac:dyDescent="0.2">
      <c r="B15" s="17" t="s">
        <v>24</v>
      </c>
      <c r="C15" s="7">
        <f t="shared" ref="C15:F15" si="0">(C8/40)*100</f>
        <v>17.5</v>
      </c>
      <c r="D15" s="7">
        <f t="shared" si="0"/>
        <v>7.5</v>
      </c>
      <c r="E15" s="7">
        <f t="shared" si="0"/>
        <v>0</v>
      </c>
      <c r="F15" s="7">
        <f t="shared" si="0"/>
        <v>5</v>
      </c>
    </row>
    <row r="16" spans="1:9" ht="15.75" customHeight="1" x14ac:dyDescent="0.2">
      <c r="B16" s="17" t="s">
        <v>30</v>
      </c>
      <c r="C16" s="7">
        <f t="shared" ref="C16:F16" si="1">(C9/40)*100</f>
        <v>22.5</v>
      </c>
      <c r="D16" s="7">
        <f t="shared" si="1"/>
        <v>70</v>
      </c>
      <c r="E16" s="7">
        <f t="shared" si="1"/>
        <v>5</v>
      </c>
      <c r="F16" s="7">
        <f t="shared" si="1"/>
        <v>7.5</v>
      </c>
    </row>
    <row r="17" spans="2:6" ht="15.75" customHeight="1" x14ac:dyDescent="0.2">
      <c r="B17" s="17" t="s">
        <v>18</v>
      </c>
      <c r="C17" s="7">
        <f t="shared" ref="C17:F17" si="2">(C10/40)*100</f>
        <v>22.5</v>
      </c>
      <c r="D17" s="7">
        <f t="shared" si="2"/>
        <v>100</v>
      </c>
      <c r="E17" s="7">
        <f t="shared" si="2"/>
        <v>2.5</v>
      </c>
      <c r="F17" s="7">
        <f t="shared" si="2"/>
        <v>2.5</v>
      </c>
    </row>
    <row r="18" spans="2:6" ht="15.75" customHeight="1" x14ac:dyDescent="0.2">
      <c r="B18" s="18" t="s">
        <v>15</v>
      </c>
      <c r="C18" s="18">
        <f t="shared" ref="C18:F18" si="3">SUM(C15:C17)</f>
        <v>62.5</v>
      </c>
      <c r="D18" s="18">
        <f t="shared" si="3"/>
        <v>177.5</v>
      </c>
      <c r="E18" s="18">
        <f t="shared" si="3"/>
        <v>7.5</v>
      </c>
      <c r="F18" s="18">
        <f t="shared" si="3"/>
        <v>15</v>
      </c>
    </row>
    <row r="19" spans="2:6" ht="15.75" customHeight="1" x14ac:dyDescent="0.2"/>
    <row r="20" spans="2:6" ht="15.75" customHeight="1" x14ac:dyDescent="0.2"/>
    <row r="21" spans="2:6" ht="15.75" customHeight="1" x14ac:dyDescent="0.2"/>
    <row r="22" spans="2:6" ht="15.75" customHeight="1" x14ac:dyDescent="0.2"/>
    <row r="23" spans="2:6" ht="15.75" customHeight="1" x14ac:dyDescent="0.2"/>
    <row r="24" spans="2:6" ht="15.75" customHeight="1" x14ac:dyDescent="0.2"/>
    <row r="25" spans="2:6" ht="15.75" customHeight="1" x14ac:dyDescent="0.2"/>
    <row r="26" spans="2:6" ht="15.75" customHeight="1" x14ac:dyDescent="0.2"/>
    <row r="27" spans="2:6" ht="15.75" customHeight="1" x14ac:dyDescent="0.2"/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6:F6"/>
    <mergeCell ref="B6:B7"/>
    <mergeCell ref="C13:F13"/>
    <mergeCell ref="B13:B1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1000"/>
  <sheetViews>
    <sheetView workbookViewId="0"/>
  </sheetViews>
  <sheetFormatPr baseColWidth="10" defaultColWidth="14.42578125" defaultRowHeight="15" customHeight="1" x14ac:dyDescent="0.2"/>
  <cols>
    <col min="1" max="1" width="14.42578125" customWidth="1"/>
    <col min="2" max="2" width="15.5703125" customWidth="1"/>
    <col min="3" max="6" width="14.42578125" customWidth="1"/>
  </cols>
  <sheetData>
    <row r="1" spans="1:9" ht="15.75" customHeight="1" x14ac:dyDescent="0.2"/>
    <row r="2" spans="1:9" ht="15.75" customHeight="1" x14ac:dyDescent="0.2">
      <c r="A2" s="1" t="s">
        <v>28</v>
      </c>
      <c r="B2" s="1" t="s">
        <v>29</v>
      </c>
    </row>
    <row r="3" spans="1:9" ht="15.75" customHeight="1" x14ac:dyDescent="0.2">
      <c r="A3" s="1" t="s">
        <v>1</v>
      </c>
      <c r="B3" s="1">
        <v>40</v>
      </c>
    </row>
    <row r="4" spans="1:9" ht="15.75" customHeight="1" x14ac:dyDescent="0.2"/>
    <row r="5" spans="1:9" ht="15.75" customHeight="1" x14ac:dyDescent="0.2"/>
    <row r="6" spans="1:9" ht="15.75" customHeight="1" x14ac:dyDescent="0.2">
      <c r="B6" s="58" t="s">
        <v>2</v>
      </c>
      <c r="C6" s="55" t="s">
        <v>3</v>
      </c>
      <c r="D6" s="56"/>
      <c r="E6" s="56"/>
      <c r="F6" s="57"/>
      <c r="H6" s="3" t="s">
        <v>4</v>
      </c>
      <c r="I6" s="3" t="s">
        <v>5</v>
      </c>
    </row>
    <row r="7" spans="1:9" ht="15.75" customHeight="1" x14ac:dyDescent="0.2">
      <c r="B7" s="59"/>
      <c r="C7" s="4" t="s">
        <v>6</v>
      </c>
      <c r="D7" s="4" t="s">
        <v>7</v>
      </c>
      <c r="E7" s="4" t="s">
        <v>8</v>
      </c>
      <c r="F7" s="4" t="s">
        <v>9</v>
      </c>
      <c r="H7" s="3"/>
      <c r="I7" s="3"/>
    </row>
    <row r="8" spans="1:9" ht="15.75" customHeight="1" x14ac:dyDescent="0.2">
      <c r="B8" s="17" t="s">
        <v>24</v>
      </c>
      <c r="C8" s="7">
        <v>8</v>
      </c>
      <c r="D8" s="7">
        <v>4</v>
      </c>
      <c r="E8" s="7">
        <v>0</v>
      </c>
      <c r="F8" s="7">
        <v>1</v>
      </c>
      <c r="H8" s="3"/>
      <c r="I8" s="3"/>
    </row>
    <row r="9" spans="1:9" ht="15.75" customHeight="1" x14ac:dyDescent="0.2">
      <c r="B9" s="17" t="s">
        <v>30</v>
      </c>
      <c r="C9" s="7">
        <v>7</v>
      </c>
      <c r="D9" s="7">
        <v>25</v>
      </c>
      <c r="E9" s="7">
        <v>1</v>
      </c>
      <c r="F9" s="7">
        <v>2</v>
      </c>
      <c r="H9" s="3"/>
      <c r="I9" s="3"/>
    </row>
    <row r="10" spans="1:9" ht="15.75" customHeight="1" x14ac:dyDescent="0.2">
      <c r="B10" s="17" t="s">
        <v>18</v>
      </c>
      <c r="C10" s="7">
        <v>8</v>
      </c>
      <c r="D10" s="7">
        <v>37</v>
      </c>
      <c r="E10" s="7">
        <v>0</v>
      </c>
      <c r="F10" s="7">
        <v>0</v>
      </c>
    </row>
    <row r="11" spans="1:9" ht="15.75" customHeight="1" x14ac:dyDescent="0.2"/>
    <row r="12" spans="1:9" ht="15.75" customHeight="1" x14ac:dyDescent="0.2"/>
    <row r="13" spans="1:9" ht="15.75" customHeight="1" x14ac:dyDescent="0.2">
      <c r="B13" s="58" t="s">
        <v>2</v>
      </c>
      <c r="C13" s="55" t="s">
        <v>14</v>
      </c>
      <c r="D13" s="56"/>
      <c r="E13" s="56"/>
      <c r="F13" s="57"/>
    </row>
    <row r="14" spans="1:9" ht="15.75" customHeight="1" x14ac:dyDescent="0.2">
      <c r="B14" s="59"/>
      <c r="C14" s="4" t="s">
        <v>6</v>
      </c>
      <c r="D14" s="4" t="s">
        <v>7</v>
      </c>
      <c r="E14" s="4" t="s">
        <v>8</v>
      </c>
      <c r="F14" s="4" t="s">
        <v>9</v>
      </c>
    </row>
    <row r="15" spans="1:9" ht="15.75" customHeight="1" x14ac:dyDescent="0.2">
      <c r="B15" s="17" t="s">
        <v>24</v>
      </c>
      <c r="C15" s="7">
        <f t="shared" ref="C15:F15" si="0">(C8/50)*100</f>
        <v>16</v>
      </c>
      <c r="D15" s="7">
        <f t="shared" si="0"/>
        <v>8</v>
      </c>
      <c r="E15" s="7">
        <f t="shared" si="0"/>
        <v>0</v>
      </c>
      <c r="F15" s="7">
        <f t="shared" si="0"/>
        <v>2</v>
      </c>
    </row>
    <row r="16" spans="1:9" ht="15.75" customHeight="1" x14ac:dyDescent="0.2">
      <c r="B16" s="17" t="s">
        <v>30</v>
      </c>
      <c r="C16" s="7">
        <f t="shared" ref="C16:F16" si="1">(C9/50)*100</f>
        <v>14.000000000000002</v>
      </c>
      <c r="D16" s="7">
        <f t="shared" si="1"/>
        <v>50</v>
      </c>
      <c r="E16" s="7">
        <f t="shared" si="1"/>
        <v>2</v>
      </c>
      <c r="F16" s="7">
        <f t="shared" si="1"/>
        <v>4</v>
      </c>
    </row>
    <row r="17" spans="2:6" ht="15.75" customHeight="1" x14ac:dyDescent="0.2">
      <c r="B17" s="17" t="s">
        <v>18</v>
      </c>
      <c r="C17" s="7">
        <f t="shared" ref="C17:F17" si="2">(C10/50)*100</f>
        <v>16</v>
      </c>
      <c r="D17" s="7">
        <f t="shared" si="2"/>
        <v>74</v>
      </c>
      <c r="E17" s="7">
        <f t="shared" si="2"/>
        <v>0</v>
      </c>
      <c r="F17" s="7">
        <f t="shared" si="2"/>
        <v>0</v>
      </c>
    </row>
    <row r="18" spans="2:6" ht="15.75" customHeight="1" x14ac:dyDescent="0.2">
      <c r="B18" s="18" t="s">
        <v>15</v>
      </c>
      <c r="C18" s="18">
        <f t="shared" ref="C18:F18" si="3">((C8+C9+C10)/50)*100</f>
        <v>46</v>
      </c>
      <c r="D18" s="18">
        <f t="shared" si="3"/>
        <v>132</v>
      </c>
      <c r="E18" s="18">
        <f t="shared" si="3"/>
        <v>2</v>
      </c>
      <c r="F18" s="18">
        <f t="shared" si="3"/>
        <v>6</v>
      </c>
    </row>
    <row r="19" spans="2:6" ht="15.75" customHeight="1" x14ac:dyDescent="0.2"/>
    <row r="20" spans="2:6" ht="15.75" customHeight="1" x14ac:dyDescent="0.2"/>
    <row r="21" spans="2:6" ht="15.75" customHeight="1" x14ac:dyDescent="0.2"/>
    <row r="22" spans="2:6" ht="15.75" customHeight="1" x14ac:dyDescent="0.2"/>
    <row r="23" spans="2:6" ht="15.75" customHeight="1" x14ac:dyDescent="0.2"/>
    <row r="24" spans="2:6" ht="15.75" customHeight="1" x14ac:dyDescent="0.2"/>
    <row r="25" spans="2:6" ht="15.75" customHeight="1" x14ac:dyDescent="0.2"/>
    <row r="26" spans="2:6" ht="15.75" customHeight="1" x14ac:dyDescent="0.2"/>
    <row r="27" spans="2:6" ht="15.75" customHeight="1" x14ac:dyDescent="0.2"/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6:B7"/>
    <mergeCell ref="C6:F6"/>
    <mergeCell ref="B13:B14"/>
    <mergeCell ref="C13:F1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0"/>
  <sheetViews>
    <sheetView workbookViewId="0"/>
  </sheetViews>
  <sheetFormatPr baseColWidth="10" defaultColWidth="14.42578125" defaultRowHeight="15" customHeight="1" x14ac:dyDescent="0.2"/>
  <cols>
    <col min="1" max="1" width="14.42578125" customWidth="1"/>
    <col min="2" max="2" width="15.5703125" customWidth="1"/>
    <col min="3" max="6" width="14.42578125" customWidth="1"/>
  </cols>
  <sheetData>
    <row r="1" spans="1:19" ht="15.75" customHeight="1" x14ac:dyDescent="0.2"/>
    <row r="2" spans="1:19" ht="15.75" customHeight="1" x14ac:dyDescent="0.2">
      <c r="A2" s="1" t="s">
        <v>28</v>
      </c>
      <c r="B2" s="1" t="s">
        <v>29</v>
      </c>
    </row>
    <row r="3" spans="1:19" ht="15.75" customHeight="1" x14ac:dyDescent="0.2">
      <c r="A3" s="1" t="s">
        <v>1</v>
      </c>
      <c r="B3" s="1">
        <v>40</v>
      </c>
    </row>
    <row r="4" spans="1:19" ht="15.75" customHeight="1" x14ac:dyDescent="0.2"/>
    <row r="5" spans="1:19" ht="15.75" customHeight="1" x14ac:dyDescent="0.2"/>
    <row r="6" spans="1:19" ht="15.75" customHeight="1" x14ac:dyDescent="0.2">
      <c r="B6" s="58" t="s">
        <v>2</v>
      </c>
      <c r="C6" s="55" t="s">
        <v>3</v>
      </c>
      <c r="D6" s="56"/>
      <c r="E6" s="56"/>
      <c r="F6" s="57"/>
      <c r="H6" s="3" t="s">
        <v>4</v>
      </c>
      <c r="I6" s="3" t="s">
        <v>5</v>
      </c>
    </row>
    <row r="7" spans="1:19" ht="15.75" customHeight="1" x14ac:dyDescent="0.2">
      <c r="B7" s="59"/>
      <c r="C7" s="4" t="s">
        <v>6</v>
      </c>
      <c r="D7" s="4" t="s">
        <v>7</v>
      </c>
      <c r="E7" s="4" t="s">
        <v>8</v>
      </c>
      <c r="F7" s="4" t="s">
        <v>9</v>
      </c>
      <c r="H7" s="3"/>
      <c r="I7" s="3"/>
    </row>
    <row r="8" spans="1:19" ht="15.75" customHeight="1" x14ac:dyDescent="0.2">
      <c r="B8" s="17" t="s">
        <v>24</v>
      </c>
      <c r="C8" s="7"/>
      <c r="D8" s="7"/>
      <c r="E8" s="7"/>
      <c r="F8" s="7"/>
      <c r="H8" s="3"/>
      <c r="I8" s="3"/>
    </row>
    <row r="9" spans="1:19" ht="15.75" customHeight="1" x14ac:dyDescent="0.2">
      <c r="B9" s="17" t="s">
        <v>30</v>
      </c>
      <c r="C9" s="7"/>
      <c r="D9" s="7"/>
      <c r="E9" s="7"/>
      <c r="F9" s="7"/>
      <c r="H9" s="3"/>
      <c r="I9" s="3"/>
    </row>
    <row r="10" spans="1:19" ht="15.75" customHeight="1" x14ac:dyDescent="0.2">
      <c r="B10" s="17" t="s">
        <v>18</v>
      </c>
      <c r="C10" s="7"/>
      <c r="D10" s="7"/>
      <c r="E10" s="7"/>
      <c r="F10" s="7"/>
    </row>
    <row r="11" spans="1:19" ht="15.75" customHeight="1" x14ac:dyDescent="0.2"/>
    <row r="12" spans="1:19" ht="15.75" customHeight="1" x14ac:dyDescent="0.2"/>
    <row r="13" spans="1:19" ht="15.75" customHeight="1" x14ac:dyDescent="0.2">
      <c r="B13" s="58" t="s">
        <v>2</v>
      </c>
      <c r="C13" s="55" t="s">
        <v>14</v>
      </c>
      <c r="D13" s="56"/>
      <c r="E13" s="56"/>
      <c r="F13" s="57"/>
    </row>
    <row r="14" spans="1:19" ht="15.75" customHeight="1" x14ac:dyDescent="0.2">
      <c r="B14" s="59"/>
      <c r="C14" s="4" t="s">
        <v>6</v>
      </c>
      <c r="D14" s="4" t="s">
        <v>7</v>
      </c>
      <c r="E14" s="4" t="s">
        <v>8</v>
      </c>
      <c r="F14" s="4" t="s">
        <v>9</v>
      </c>
    </row>
    <row r="15" spans="1:19" ht="15.75" customHeight="1" x14ac:dyDescent="0.2">
      <c r="B15" s="17" t="s">
        <v>24</v>
      </c>
      <c r="C15" s="7">
        <f t="shared" ref="C15:F15" si="0">(C8/50)*100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H15" t="s">
        <v>31</v>
      </c>
      <c r="I15" t="s">
        <v>32</v>
      </c>
      <c r="J15" t="s">
        <v>33</v>
      </c>
      <c r="K15" t="s">
        <v>34</v>
      </c>
      <c r="L15" t="s">
        <v>35</v>
      </c>
      <c r="M15" t="s">
        <v>36</v>
      </c>
      <c r="N15" t="s">
        <v>37</v>
      </c>
      <c r="O15" t="s">
        <v>38</v>
      </c>
      <c r="P15" t="s">
        <v>39</v>
      </c>
      <c r="Q15" t="s">
        <v>40</v>
      </c>
      <c r="R15" t="s">
        <v>41</v>
      </c>
      <c r="S15" t="s">
        <v>42</v>
      </c>
    </row>
    <row r="16" spans="1:19" ht="15.75" customHeight="1" x14ac:dyDescent="0.2">
      <c r="B16" s="17" t="s">
        <v>30</v>
      </c>
      <c r="C16" s="7">
        <f t="shared" ref="C16:F16" si="1">(C9/50)*100</f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</row>
    <row r="17" spans="2:6" ht="15.75" customHeight="1" x14ac:dyDescent="0.2">
      <c r="B17" s="17" t="s">
        <v>18</v>
      </c>
      <c r="C17" s="7">
        <f t="shared" ref="C17:F17" si="2">(C10/50)*100</f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</row>
    <row r="18" spans="2:6" ht="15.75" customHeight="1" x14ac:dyDescent="0.2">
      <c r="B18" s="18" t="s">
        <v>15</v>
      </c>
      <c r="C18" s="18">
        <f t="shared" ref="C18:F18" si="3">((C8+C9+C10)/50)*100</f>
        <v>0</v>
      </c>
      <c r="D18" s="18">
        <f t="shared" si="3"/>
        <v>0</v>
      </c>
      <c r="E18" s="18">
        <f t="shared" si="3"/>
        <v>0</v>
      </c>
      <c r="F18" s="18">
        <f t="shared" si="3"/>
        <v>0</v>
      </c>
    </row>
    <row r="19" spans="2:6" ht="15.75" customHeight="1" x14ac:dyDescent="0.2"/>
    <row r="20" spans="2:6" ht="15.75" customHeight="1" x14ac:dyDescent="0.2"/>
    <row r="21" spans="2:6" ht="15.75" customHeight="1" x14ac:dyDescent="0.2"/>
    <row r="22" spans="2:6" ht="15.75" customHeight="1" x14ac:dyDescent="0.2"/>
    <row r="23" spans="2:6" ht="15.75" customHeight="1" x14ac:dyDescent="0.2"/>
    <row r="24" spans="2:6" ht="15.75" customHeight="1" x14ac:dyDescent="0.2"/>
    <row r="25" spans="2:6" ht="15.75" customHeight="1" x14ac:dyDescent="0.2"/>
    <row r="26" spans="2:6" ht="15.75" customHeight="1" x14ac:dyDescent="0.2"/>
    <row r="27" spans="2:6" ht="15.75" customHeight="1" x14ac:dyDescent="0.2"/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6:B7"/>
    <mergeCell ref="C6:F6"/>
    <mergeCell ref="B13:B14"/>
    <mergeCell ref="C13:F1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00"/>
  <sheetViews>
    <sheetView topLeftCell="B22" workbookViewId="0">
      <selection activeCell="B16" sqref="B16:N22"/>
    </sheetView>
  </sheetViews>
  <sheetFormatPr baseColWidth="10" defaultColWidth="14.42578125" defaultRowHeight="15" customHeight="1" x14ac:dyDescent="0.2"/>
  <cols>
    <col min="1" max="3" width="10.7109375" customWidth="1"/>
    <col min="4" max="4" width="12.85546875" customWidth="1"/>
    <col min="5" max="5" width="10.140625" customWidth="1"/>
    <col min="6" max="7" width="10.7109375" customWidth="1"/>
    <col min="8" max="8" width="12.7109375" customWidth="1"/>
    <col min="9" max="10" width="10.7109375" customWidth="1"/>
    <col min="11" max="11" width="13" customWidth="1"/>
    <col min="12" max="14" width="10.7109375" customWidth="1"/>
    <col min="15" max="15" width="12.28515625" customWidth="1"/>
    <col min="16" max="17" width="10.7109375" customWidth="1"/>
    <col min="18" max="18" width="12.7109375" customWidth="1"/>
    <col min="19" max="21" width="10.7109375" customWidth="1"/>
    <col min="22" max="22" width="13.42578125" customWidth="1"/>
    <col min="23" max="32" width="10.7109375" customWidth="1"/>
  </cols>
  <sheetData>
    <row r="1" spans="1:32" ht="12.75" customHeight="1" x14ac:dyDescent="0.2"/>
    <row r="2" spans="1:32" ht="12.75" customHeight="1" x14ac:dyDescent="0.2"/>
    <row r="3" spans="1:32" ht="12.75" customHeight="1" x14ac:dyDescent="0.2"/>
    <row r="4" spans="1:32" ht="12.75" customHeight="1" x14ac:dyDescent="0.2"/>
    <row r="5" spans="1:32" ht="12.75" customHeight="1" x14ac:dyDescent="0.2">
      <c r="C5" t="s">
        <v>0</v>
      </c>
      <c r="H5" t="s">
        <v>43</v>
      </c>
      <c r="M5" t="s">
        <v>44</v>
      </c>
      <c r="R5" t="s">
        <v>45</v>
      </c>
      <c r="W5" t="s">
        <v>46</v>
      </c>
    </row>
    <row r="6" spans="1:32" ht="12.75" customHeight="1" x14ac:dyDescent="0.2">
      <c r="C6" s="21" t="s">
        <v>2</v>
      </c>
      <c r="D6" s="21" t="s">
        <v>14</v>
      </c>
      <c r="E6" s="21"/>
      <c r="F6" s="21"/>
      <c r="G6" s="21"/>
      <c r="H6" s="21" t="s">
        <v>2</v>
      </c>
      <c r="I6" s="21" t="s">
        <v>14</v>
      </c>
      <c r="J6" s="21"/>
      <c r="K6" s="21"/>
      <c r="L6" s="21"/>
      <c r="M6" s="21" t="s">
        <v>2</v>
      </c>
      <c r="N6" s="21" t="s">
        <v>14</v>
      </c>
      <c r="O6" s="21"/>
      <c r="P6" s="21"/>
      <c r="Q6" s="21"/>
      <c r="R6" s="21" t="s">
        <v>2</v>
      </c>
      <c r="S6" s="21" t="s">
        <v>14</v>
      </c>
      <c r="T6" s="21"/>
      <c r="U6" s="21"/>
      <c r="V6" s="21"/>
      <c r="W6" s="21" t="s">
        <v>2</v>
      </c>
      <c r="X6" s="21" t="s">
        <v>14</v>
      </c>
      <c r="Y6" s="21"/>
      <c r="Z6" s="21"/>
      <c r="AA6" s="21"/>
      <c r="AB6" s="21"/>
      <c r="AC6" s="21"/>
      <c r="AD6" s="21"/>
      <c r="AE6" s="21"/>
      <c r="AF6" s="21"/>
    </row>
    <row r="7" spans="1:32" ht="12.75" customHeight="1" x14ac:dyDescent="0.2">
      <c r="C7" s="21"/>
      <c r="D7" s="21" t="s">
        <v>6</v>
      </c>
      <c r="E7" s="21" t="s">
        <v>7</v>
      </c>
      <c r="F7" s="21" t="s">
        <v>8</v>
      </c>
      <c r="G7" s="21" t="s">
        <v>9</v>
      </c>
      <c r="H7" s="21"/>
      <c r="I7" s="21" t="s">
        <v>6</v>
      </c>
      <c r="J7" s="21" t="s">
        <v>7</v>
      </c>
      <c r="K7" s="21" t="s">
        <v>8</v>
      </c>
      <c r="L7" s="21" t="s">
        <v>9</v>
      </c>
      <c r="M7" s="21"/>
      <c r="N7" s="21" t="s">
        <v>6</v>
      </c>
      <c r="O7" s="21" t="s">
        <v>7</v>
      </c>
      <c r="P7" s="21" t="s">
        <v>8</v>
      </c>
      <c r="Q7" s="21" t="s">
        <v>9</v>
      </c>
      <c r="R7" s="21"/>
      <c r="S7" s="21" t="s">
        <v>6</v>
      </c>
      <c r="T7" s="21" t="s">
        <v>7</v>
      </c>
      <c r="U7" s="21" t="s">
        <v>8</v>
      </c>
      <c r="V7" s="21" t="s">
        <v>9</v>
      </c>
      <c r="W7" s="21"/>
      <c r="X7" s="21" t="s">
        <v>6</v>
      </c>
      <c r="Y7" s="21" t="s">
        <v>7</v>
      </c>
      <c r="Z7" s="21" t="s">
        <v>8</v>
      </c>
      <c r="AA7" s="21" t="s">
        <v>9</v>
      </c>
      <c r="AB7" s="21"/>
      <c r="AC7" s="21"/>
      <c r="AD7" s="21"/>
      <c r="AE7" s="21"/>
      <c r="AF7" s="21"/>
    </row>
    <row r="8" spans="1:32" ht="12.75" customHeight="1" x14ac:dyDescent="0.2">
      <c r="C8" s="21" t="s">
        <v>10</v>
      </c>
      <c r="D8" s="21">
        <v>28.000000000000004</v>
      </c>
      <c r="E8" s="21">
        <v>4</v>
      </c>
      <c r="F8" s="21">
        <v>2</v>
      </c>
      <c r="G8" s="21">
        <v>6</v>
      </c>
      <c r="H8" s="21" t="s">
        <v>18</v>
      </c>
      <c r="I8" s="21">
        <v>26.6666666666667</v>
      </c>
      <c r="J8" s="21">
        <v>31.111111111111111</v>
      </c>
      <c r="K8" s="21">
        <v>0</v>
      </c>
      <c r="L8" s="21">
        <v>2.2222222222222223</v>
      </c>
      <c r="M8" s="21" t="s">
        <v>18</v>
      </c>
      <c r="N8" s="21">
        <v>17.391304347826086</v>
      </c>
      <c r="O8" s="21">
        <v>45.652173913043477</v>
      </c>
      <c r="P8" s="21">
        <v>0</v>
      </c>
      <c r="Q8" s="21">
        <v>10.869565217391305</v>
      </c>
      <c r="R8" s="21" t="s">
        <v>24</v>
      </c>
      <c r="S8" s="21">
        <v>14.000000000000002</v>
      </c>
      <c r="T8" s="21">
        <v>6</v>
      </c>
      <c r="U8" s="21">
        <v>0</v>
      </c>
      <c r="V8" s="21">
        <v>4</v>
      </c>
      <c r="W8" s="21" t="s">
        <v>24</v>
      </c>
      <c r="X8" s="21">
        <v>16</v>
      </c>
      <c r="Y8" s="21">
        <v>8</v>
      </c>
      <c r="Z8" s="21">
        <v>0</v>
      </c>
      <c r="AA8" s="21">
        <v>2</v>
      </c>
      <c r="AB8" s="21"/>
      <c r="AC8" s="21"/>
      <c r="AD8" s="21"/>
      <c r="AE8" s="21"/>
      <c r="AF8" s="21"/>
    </row>
    <row r="9" spans="1:32" ht="12.75" customHeight="1" x14ac:dyDescent="0.2">
      <c r="C9" s="21" t="s">
        <v>11</v>
      </c>
      <c r="D9" s="21">
        <v>4</v>
      </c>
      <c r="E9" s="21">
        <v>0</v>
      </c>
      <c r="F9" s="21">
        <v>0</v>
      </c>
      <c r="G9" s="21">
        <v>0</v>
      </c>
      <c r="H9" s="21" t="s">
        <v>11</v>
      </c>
      <c r="I9" s="21">
        <v>0</v>
      </c>
      <c r="J9" s="21">
        <v>15.555555555555555</v>
      </c>
      <c r="K9" s="21">
        <v>0</v>
      </c>
      <c r="L9" s="21">
        <v>0</v>
      </c>
      <c r="M9" s="21" t="s">
        <v>11</v>
      </c>
      <c r="N9" s="21">
        <v>8.695652173913043</v>
      </c>
      <c r="O9" s="21">
        <v>23.913043478260871</v>
      </c>
      <c r="P9" s="21">
        <v>0</v>
      </c>
      <c r="Q9" s="21">
        <v>0</v>
      </c>
      <c r="R9" s="21" t="s">
        <v>30</v>
      </c>
      <c r="S9" s="21">
        <v>18</v>
      </c>
      <c r="T9" s="21">
        <v>56.000000000000007</v>
      </c>
      <c r="U9" s="21">
        <v>4</v>
      </c>
      <c r="V9" s="21">
        <v>6</v>
      </c>
      <c r="W9" s="21" t="s">
        <v>30</v>
      </c>
      <c r="X9" s="21">
        <v>14.000000000000002</v>
      </c>
      <c r="Y9" s="21">
        <v>50</v>
      </c>
      <c r="Z9" s="21">
        <v>2</v>
      </c>
      <c r="AA9" s="21">
        <v>4</v>
      </c>
      <c r="AB9" s="21"/>
      <c r="AC9" s="21"/>
      <c r="AD9" s="21"/>
      <c r="AE9" s="21"/>
      <c r="AF9" s="21"/>
    </row>
    <row r="10" spans="1:32" ht="12.75" customHeight="1" x14ac:dyDescent="0.2">
      <c r="C10" s="21" t="s">
        <v>12</v>
      </c>
      <c r="D10" s="21">
        <v>10</v>
      </c>
      <c r="E10" s="21">
        <v>6</v>
      </c>
      <c r="F10" s="21">
        <v>0</v>
      </c>
      <c r="G10" s="21">
        <v>0</v>
      </c>
      <c r="H10" s="21" t="s">
        <v>24</v>
      </c>
      <c r="I10" s="21">
        <v>2.2222222222222223</v>
      </c>
      <c r="J10" s="21">
        <v>4.4444444444444446</v>
      </c>
      <c r="K10" s="21">
        <v>0</v>
      </c>
      <c r="L10" s="21">
        <v>0</v>
      </c>
      <c r="M10" s="21" t="s">
        <v>24</v>
      </c>
      <c r="N10" s="21">
        <v>0</v>
      </c>
      <c r="O10" s="21">
        <v>4.3478260869565215</v>
      </c>
      <c r="P10" s="21">
        <v>0</v>
      </c>
      <c r="Q10" s="21">
        <v>0</v>
      </c>
      <c r="R10" s="21" t="s">
        <v>18</v>
      </c>
      <c r="S10" s="21">
        <v>18</v>
      </c>
      <c r="T10" s="21">
        <v>80</v>
      </c>
      <c r="U10" s="21">
        <v>2</v>
      </c>
      <c r="V10" s="21">
        <v>2</v>
      </c>
      <c r="W10" s="21" t="s">
        <v>18</v>
      </c>
      <c r="X10" s="21">
        <v>16</v>
      </c>
      <c r="Y10" s="21">
        <v>74</v>
      </c>
      <c r="Z10" s="21">
        <v>0</v>
      </c>
      <c r="AA10" s="21">
        <v>0</v>
      </c>
      <c r="AB10" s="21"/>
      <c r="AC10" s="21"/>
      <c r="AD10" s="21"/>
      <c r="AE10" s="21"/>
      <c r="AF10" s="21"/>
    </row>
    <row r="11" spans="1:32" ht="12.75" customHeight="1" x14ac:dyDescent="0.2">
      <c r="A11" t="s">
        <v>47</v>
      </c>
      <c r="C11" s="21" t="s">
        <v>13</v>
      </c>
      <c r="D11" s="21">
        <v>34</v>
      </c>
      <c r="E11" s="21">
        <v>16</v>
      </c>
      <c r="F11" s="21">
        <v>0</v>
      </c>
      <c r="G11" s="21">
        <v>0</v>
      </c>
      <c r="H11" s="21" t="s">
        <v>15</v>
      </c>
      <c r="I11" s="22">
        <v>32.5</v>
      </c>
      <c r="J11" s="21">
        <v>57.499999999999993</v>
      </c>
      <c r="K11" s="21">
        <v>0</v>
      </c>
      <c r="L11" s="21">
        <v>2.5</v>
      </c>
      <c r="M11" s="21" t="s">
        <v>15</v>
      </c>
      <c r="N11" s="22">
        <v>26.086956521739129</v>
      </c>
      <c r="O11" s="21">
        <v>73.91304347826086</v>
      </c>
      <c r="P11" s="21">
        <v>0</v>
      </c>
      <c r="Q11" s="21">
        <v>10.869565217391305</v>
      </c>
      <c r="R11" s="21" t="s">
        <v>15</v>
      </c>
      <c r="S11" s="22">
        <v>50</v>
      </c>
      <c r="T11" s="21">
        <v>142</v>
      </c>
      <c r="U11" s="21">
        <v>6</v>
      </c>
      <c r="V11" s="21">
        <v>12</v>
      </c>
      <c r="W11" s="21" t="s">
        <v>15</v>
      </c>
      <c r="X11" s="22">
        <v>46</v>
      </c>
      <c r="Y11" s="21">
        <v>132</v>
      </c>
      <c r="Z11" s="21">
        <v>2</v>
      </c>
      <c r="AA11" s="21">
        <v>6</v>
      </c>
      <c r="AB11" s="21"/>
      <c r="AC11" s="22"/>
      <c r="AD11" s="21"/>
      <c r="AE11" s="21"/>
      <c r="AF11" s="21"/>
    </row>
    <row r="12" spans="1:32" ht="12.75" customHeight="1" x14ac:dyDescent="0.2">
      <c r="A12" t="s">
        <v>48</v>
      </c>
      <c r="C12" s="21" t="s">
        <v>15</v>
      </c>
      <c r="D12" s="22">
        <v>76</v>
      </c>
      <c r="E12" s="21">
        <v>26</v>
      </c>
      <c r="F12" s="21">
        <v>2</v>
      </c>
      <c r="G12" s="21">
        <v>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2.75" customHeight="1" x14ac:dyDescent="0.2"/>
    <row r="14" spans="1:32" ht="12.75" customHeight="1" x14ac:dyDescent="0.2"/>
    <row r="15" spans="1:32" ht="12.75" customHeight="1" x14ac:dyDescent="0.2"/>
    <row r="16" spans="1:32" ht="25.5" customHeight="1" x14ac:dyDescent="0.2">
      <c r="B16" s="23"/>
      <c r="C16" s="60" t="s">
        <v>6</v>
      </c>
      <c r="D16" s="51"/>
      <c r="E16" s="51"/>
      <c r="F16" s="51"/>
      <c r="G16" s="51"/>
      <c r="H16" s="52"/>
      <c r="I16" s="61" t="s">
        <v>7</v>
      </c>
      <c r="J16" s="51"/>
      <c r="K16" s="51"/>
      <c r="L16" s="51"/>
      <c r="M16" s="51"/>
      <c r="N16" s="52"/>
      <c r="O16" s="60" t="s">
        <v>8</v>
      </c>
      <c r="P16" s="51"/>
      <c r="Q16" s="51"/>
      <c r="R16" s="51"/>
      <c r="S16" s="51"/>
      <c r="T16" s="52"/>
      <c r="U16" s="60" t="s">
        <v>49</v>
      </c>
      <c r="V16" s="51"/>
      <c r="W16" s="51"/>
      <c r="X16" s="51"/>
      <c r="Y16" s="51"/>
      <c r="Z16" s="52"/>
      <c r="AA16" s="24"/>
      <c r="AB16" s="24"/>
      <c r="AC16" s="24"/>
      <c r="AD16" s="25"/>
    </row>
    <row r="17" spans="1:32" ht="12.75" customHeight="1" x14ac:dyDescent="0.2">
      <c r="A17" s="26"/>
      <c r="B17" s="27"/>
      <c r="C17" s="28" t="s">
        <v>50</v>
      </c>
      <c r="D17" s="29" t="s">
        <v>12</v>
      </c>
      <c r="E17" s="40" t="s">
        <v>13</v>
      </c>
      <c r="F17" s="40" t="s">
        <v>58</v>
      </c>
      <c r="G17" s="40" t="s">
        <v>59</v>
      </c>
      <c r="H17" s="41" t="s">
        <v>24</v>
      </c>
      <c r="I17" s="31" t="s">
        <v>50</v>
      </c>
      <c r="J17" s="29" t="s">
        <v>12</v>
      </c>
      <c r="K17" s="29" t="s">
        <v>13</v>
      </c>
      <c r="L17" s="29" t="s">
        <v>58</v>
      </c>
      <c r="M17" s="29" t="s">
        <v>59</v>
      </c>
      <c r="N17" s="27" t="s">
        <v>24</v>
      </c>
      <c r="O17" s="29" t="s">
        <v>50</v>
      </c>
      <c r="P17" s="29" t="s">
        <v>12</v>
      </c>
      <c r="Q17" s="29" t="s">
        <v>13</v>
      </c>
      <c r="R17" s="29" t="s">
        <v>51</v>
      </c>
      <c r="S17" s="29" t="s">
        <v>52</v>
      </c>
      <c r="T17" s="29" t="s">
        <v>24</v>
      </c>
      <c r="U17" s="31" t="s">
        <v>50</v>
      </c>
      <c r="V17" s="29" t="s">
        <v>12</v>
      </c>
      <c r="W17" s="29" t="s">
        <v>13</v>
      </c>
      <c r="X17" s="29" t="s">
        <v>51</v>
      </c>
      <c r="Y17" s="29" t="s">
        <v>52</v>
      </c>
      <c r="Z17" s="30" t="s">
        <v>24</v>
      </c>
      <c r="AA17" s="32"/>
      <c r="AB17" s="32"/>
      <c r="AC17" s="32"/>
      <c r="AD17" s="32"/>
      <c r="AE17" s="26"/>
      <c r="AF17" s="26"/>
    </row>
    <row r="18" spans="1:32" ht="12.75" customHeight="1" x14ac:dyDescent="0.2">
      <c r="B18" s="23" t="s">
        <v>53</v>
      </c>
      <c r="C18" s="33">
        <v>28</v>
      </c>
      <c r="D18" s="32">
        <v>10</v>
      </c>
      <c r="E18" s="42">
        <v>34</v>
      </c>
      <c r="F18" s="42">
        <v>0</v>
      </c>
      <c r="G18" s="42">
        <v>4</v>
      </c>
      <c r="H18" s="43">
        <v>0</v>
      </c>
      <c r="I18" s="35">
        <v>4</v>
      </c>
      <c r="J18" s="32">
        <v>6</v>
      </c>
      <c r="K18" s="32">
        <v>16</v>
      </c>
      <c r="L18" s="32">
        <v>0</v>
      </c>
      <c r="M18" s="32">
        <v>0</v>
      </c>
      <c r="N18" s="23">
        <v>0</v>
      </c>
      <c r="O18" s="32">
        <v>2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5">
        <v>6</v>
      </c>
      <c r="V18" s="32">
        <v>0</v>
      </c>
      <c r="W18" s="32">
        <v>0</v>
      </c>
      <c r="X18" s="32">
        <v>0</v>
      </c>
      <c r="Y18" s="32">
        <v>0</v>
      </c>
      <c r="Z18" s="34">
        <v>0</v>
      </c>
      <c r="AA18" s="32"/>
      <c r="AB18" s="32"/>
      <c r="AC18" s="32"/>
      <c r="AD18" s="32"/>
    </row>
    <row r="19" spans="1:32" ht="12.75" customHeight="1" x14ac:dyDescent="0.2">
      <c r="B19" s="23" t="s">
        <v>54</v>
      </c>
      <c r="C19" s="33">
        <v>0</v>
      </c>
      <c r="D19" s="33">
        <v>0</v>
      </c>
      <c r="E19" s="44">
        <v>0</v>
      </c>
      <c r="F19" s="42">
        <v>26.66</v>
      </c>
      <c r="G19" s="42">
        <v>0</v>
      </c>
      <c r="H19" s="43">
        <v>2.2200000000000002</v>
      </c>
      <c r="I19" s="35">
        <v>0</v>
      </c>
      <c r="J19" s="32">
        <v>0</v>
      </c>
      <c r="K19" s="32">
        <v>0</v>
      </c>
      <c r="L19" s="32">
        <v>31.11</v>
      </c>
      <c r="M19" s="32">
        <v>15.55</v>
      </c>
      <c r="N19" s="23">
        <v>4.4400000000000004</v>
      </c>
      <c r="O19" s="32">
        <v>0</v>
      </c>
      <c r="P19" s="32">
        <v>0</v>
      </c>
      <c r="Q19" s="32">
        <v>0</v>
      </c>
      <c r="R19" s="32">
        <v>31.11</v>
      </c>
      <c r="S19" s="32">
        <v>15.55</v>
      </c>
      <c r="T19" s="32">
        <v>4.4400000000000004</v>
      </c>
      <c r="U19" s="32">
        <v>0</v>
      </c>
      <c r="V19" s="32">
        <v>0</v>
      </c>
      <c r="W19" s="32">
        <v>0</v>
      </c>
      <c r="X19" s="32">
        <v>2.2200000000000002</v>
      </c>
      <c r="Y19" s="32">
        <v>0</v>
      </c>
      <c r="Z19" s="34">
        <v>0</v>
      </c>
      <c r="AA19" s="32"/>
      <c r="AB19" s="32"/>
      <c r="AC19" s="32"/>
      <c r="AD19" s="32"/>
    </row>
    <row r="20" spans="1:32" ht="12.75" customHeight="1" x14ac:dyDescent="0.2">
      <c r="B20" s="23" t="s">
        <v>55</v>
      </c>
      <c r="C20" s="33">
        <v>0</v>
      </c>
      <c r="D20" s="33">
        <v>0</v>
      </c>
      <c r="E20" s="44">
        <v>0</v>
      </c>
      <c r="F20" s="42">
        <v>17.39</v>
      </c>
      <c r="G20" s="42">
        <v>8.69</v>
      </c>
      <c r="H20" s="43">
        <v>0</v>
      </c>
      <c r="I20" s="35">
        <v>0</v>
      </c>
      <c r="J20" s="32">
        <v>0</v>
      </c>
      <c r="K20" s="32">
        <v>0</v>
      </c>
      <c r="L20" s="21">
        <v>45.65</v>
      </c>
      <c r="M20" s="21">
        <v>23.91</v>
      </c>
      <c r="N20" s="36">
        <v>4.34</v>
      </c>
      <c r="O20" s="32">
        <v>0</v>
      </c>
      <c r="P20" s="32">
        <v>0</v>
      </c>
      <c r="Q20" s="32">
        <v>0</v>
      </c>
      <c r="R20" s="32">
        <v>45.65</v>
      </c>
      <c r="S20" s="32">
        <v>23.91</v>
      </c>
      <c r="T20" s="32">
        <v>4.34</v>
      </c>
      <c r="U20" s="32">
        <v>0</v>
      </c>
      <c r="V20" s="32">
        <v>0</v>
      </c>
      <c r="W20" s="32">
        <v>0</v>
      </c>
      <c r="X20" s="32">
        <v>10.86</v>
      </c>
      <c r="Y20" s="32">
        <v>0</v>
      </c>
      <c r="Z20" s="34">
        <v>0</v>
      </c>
      <c r="AA20" s="32"/>
      <c r="AB20" s="32"/>
      <c r="AC20" s="32"/>
      <c r="AD20" s="32"/>
    </row>
    <row r="21" spans="1:32" ht="12.75" customHeight="1" x14ac:dyDescent="0.2">
      <c r="B21" s="23" t="s">
        <v>56</v>
      </c>
      <c r="C21" s="33">
        <v>0</v>
      </c>
      <c r="D21" s="33">
        <v>0</v>
      </c>
      <c r="E21" s="44">
        <v>0</v>
      </c>
      <c r="F21" s="42">
        <v>18</v>
      </c>
      <c r="G21" s="42">
        <v>18</v>
      </c>
      <c r="H21" s="43">
        <v>14</v>
      </c>
      <c r="I21" s="35">
        <v>0</v>
      </c>
      <c r="J21" s="32">
        <v>0</v>
      </c>
      <c r="K21" s="32">
        <v>0</v>
      </c>
      <c r="L21" s="32">
        <v>80</v>
      </c>
      <c r="M21" s="34">
        <v>56</v>
      </c>
      <c r="N21" s="23">
        <v>6</v>
      </c>
      <c r="O21" s="32">
        <v>0</v>
      </c>
      <c r="P21" s="32">
        <v>0</v>
      </c>
      <c r="Q21" s="32">
        <v>0</v>
      </c>
      <c r="R21" s="32">
        <v>80</v>
      </c>
      <c r="S21" s="32">
        <v>56</v>
      </c>
      <c r="T21" s="32">
        <v>6</v>
      </c>
      <c r="U21" s="32">
        <v>0</v>
      </c>
      <c r="V21" s="32">
        <v>0</v>
      </c>
      <c r="W21" s="32">
        <v>0</v>
      </c>
      <c r="X21" s="32">
        <v>2</v>
      </c>
      <c r="Y21" s="34">
        <v>6</v>
      </c>
      <c r="Z21" s="34">
        <v>4</v>
      </c>
      <c r="AA21" s="32"/>
      <c r="AB21" s="32"/>
      <c r="AC21" s="32"/>
      <c r="AD21" s="32"/>
    </row>
    <row r="22" spans="1:32" ht="12.75" customHeight="1" x14ac:dyDescent="0.2">
      <c r="B22" s="23" t="s">
        <v>57</v>
      </c>
      <c r="C22" s="33">
        <v>0</v>
      </c>
      <c r="D22" s="33">
        <v>0</v>
      </c>
      <c r="E22" s="44">
        <v>0</v>
      </c>
      <c r="F22" s="45">
        <v>16</v>
      </c>
      <c r="G22" s="45">
        <v>14</v>
      </c>
      <c r="H22" s="46">
        <v>16</v>
      </c>
      <c r="I22" s="35">
        <v>0</v>
      </c>
      <c r="J22" s="32">
        <v>0</v>
      </c>
      <c r="K22" s="32">
        <v>0</v>
      </c>
      <c r="L22" s="37">
        <v>74</v>
      </c>
      <c r="M22" s="38">
        <v>50</v>
      </c>
      <c r="N22" s="39">
        <v>8</v>
      </c>
      <c r="O22" s="32">
        <v>0</v>
      </c>
      <c r="P22" s="32">
        <v>0</v>
      </c>
      <c r="Q22" s="32">
        <v>0</v>
      </c>
      <c r="R22" s="32">
        <v>74</v>
      </c>
      <c r="S22" s="32">
        <v>50</v>
      </c>
      <c r="T22" s="32">
        <v>8</v>
      </c>
      <c r="U22" s="32">
        <v>0</v>
      </c>
      <c r="V22" s="32">
        <v>0</v>
      </c>
      <c r="W22" s="32">
        <v>0</v>
      </c>
      <c r="X22" s="37">
        <v>0</v>
      </c>
      <c r="Y22" s="38">
        <v>4</v>
      </c>
      <c r="Z22" s="38">
        <v>2</v>
      </c>
      <c r="AA22" s="32"/>
      <c r="AB22" s="32"/>
      <c r="AC22" s="32"/>
      <c r="AD22" s="32"/>
    </row>
    <row r="23" spans="1:32" ht="12.75" customHeight="1" x14ac:dyDescent="0.2"/>
    <row r="24" spans="1:32" ht="12.75" customHeight="1" x14ac:dyDescent="0.2">
      <c r="B24" s="29"/>
      <c r="C24" s="32"/>
      <c r="D24" s="32"/>
      <c r="E24" s="32"/>
      <c r="F24" s="32"/>
      <c r="G24" s="32"/>
    </row>
    <row r="25" spans="1:32" ht="12.75" customHeight="1" x14ac:dyDescent="0.2">
      <c r="B25" s="29"/>
      <c r="C25" s="32"/>
      <c r="D25" s="32"/>
      <c r="E25" s="32"/>
      <c r="F25" s="32"/>
      <c r="G25" s="32"/>
    </row>
    <row r="26" spans="1:32" ht="12.75" customHeight="1" x14ac:dyDescent="0.2">
      <c r="B26" s="29"/>
      <c r="C26" s="32"/>
      <c r="D26" s="32"/>
      <c r="E26" s="32"/>
      <c r="F26" s="32"/>
      <c r="G26" s="32"/>
    </row>
    <row r="27" spans="1:32" ht="12.75" customHeight="1" x14ac:dyDescent="0.2">
      <c r="B27" s="29"/>
      <c r="C27" s="32"/>
      <c r="D27" s="32"/>
      <c r="E27" s="32"/>
      <c r="F27" s="32"/>
      <c r="G27" s="32"/>
    </row>
    <row r="28" spans="1:32" ht="12.75" customHeight="1" x14ac:dyDescent="0.2">
      <c r="B28" s="29"/>
      <c r="C28" s="32"/>
      <c r="D28" s="32"/>
      <c r="E28" s="32"/>
      <c r="F28" s="32"/>
      <c r="G28" s="32"/>
    </row>
    <row r="29" spans="1:32" ht="12.75" customHeight="1" x14ac:dyDescent="0.2">
      <c r="B29" s="29"/>
      <c r="C29" s="32"/>
      <c r="D29" s="32"/>
      <c r="E29" s="32"/>
      <c r="F29" s="32"/>
      <c r="G29" s="32"/>
    </row>
    <row r="30" spans="1:32" ht="12.75" customHeight="1" x14ac:dyDescent="0.2">
      <c r="B30" s="29"/>
      <c r="C30" s="32"/>
      <c r="D30" s="32"/>
      <c r="E30" s="32"/>
      <c r="F30" s="32"/>
      <c r="G30" s="32"/>
    </row>
    <row r="31" spans="1:32" ht="12.75" customHeight="1" x14ac:dyDescent="0.2"/>
    <row r="32" spans="1: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C16:H16"/>
    <mergeCell ref="I16:N16"/>
    <mergeCell ref="O16:T16"/>
    <mergeCell ref="U16:Z16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CE324-92F5-4DD1-8049-D425C4EAC28B}">
  <dimension ref="A2:N12"/>
  <sheetViews>
    <sheetView tabSelected="1" workbookViewId="0">
      <selection activeCell="K3" sqref="K3"/>
    </sheetView>
  </sheetViews>
  <sheetFormatPr baseColWidth="10" defaultRowHeight="12.75" x14ac:dyDescent="0.2"/>
  <sheetData>
    <row r="2" spans="1:14" ht="25.5" x14ac:dyDescent="0.2">
      <c r="B2" s="48"/>
      <c r="C2" s="48" t="s">
        <v>62</v>
      </c>
      <c r="D2" s="48" t="s">
        <v>12</v>
      </c>
      <c r="E2" s="48" t="s">
        <v>63</v>
      </c>
      <c r="F2" s="48" t="s">
        <v>59</v>
      </c>
      <c r="G2" s="48" t="s">
        <v>58</v>
      </c>
      <c r="H2" s="48" t="s">
        <v>64</v>
      </c>
      <c r="K2" s="47"/>
      <c r="L2" s="47"/>
      <c r="M2" s="47"/>
      <c r="N2" s="47"/>
    </row>
    <row r="3" spans="1:14" x14ac:dyDescent="0.2">
      <c r="A3" s="62" t="s">
        <v>61</v>
      </c>
      <c r="B3" s="48" t="s">
        <v>53</v>
      </c>
      <c r="C3" s="49">
        <v>4</v>
      </c>
      <c r="D3" s="49">
        <v>6</v>
      </c>
      <c r="E3" s="49">
        <v>16</v>
      </c>
      <c r="F3" s="49">
        <v>0</v>
      </c>
      <c r="G3" s="49">
        <v>0</v>
      </c>
      <c r="H3" s="49">
        <v>0</v>
      </c>
    </row>
    <row r="4" spans="1:14" x14ac:dyDescent="0.2">
      <c r="A4" s="62"/>
      <c r="B4" s="49" t="s">
        <v>54</v>
      </c>
      <c r="C4" s="49">
        <v>0</v>
      </c>
      <c r="D4" s="49">
        <v>0</v>
      </c>
      <c r="E4" s="49">
        <v>0</v>
      </c>
      <c r="F4" s="49">
        <v>15.55</v>
      </c>
      <c r="G4" s="49">
        <v>31.11</v>
      </c>
      <c r="H4" s="49">
        <v>4.4400000000000004</v>
      </c>
    </row>
    <row r="5" spans="1:14" x14ac:dyDescent="0.2">
      <c r="A5" s="62"/>
      <c r="B5" s="49" t="s">
        <v>55</v>
      </c>
      <c r="C5" s="49">
        <v>0</v>
      </c>
      <c r="D5" s="49">
        <v>0</v>
      </c>
      <c r="E5" s="49">
        <v>0</v>
      </c>
      <c r="F5" s="49">
        <v>23.91</v>
      </c>
      <c r="G5" s="49">
        <v>45.65</v>
      </c>
      <c r="H5" s="49">
        <v>4.34</v>
      </c>
    </row>
    <row r="6" spans="1:14" x14ac:dyDescent="0.2">
      <c r="A6" s="62"/>
      <c r="B6" s="49" t="s">
        <v>56</v>
      </c>
      <c r="C6" s="49">
        <v>0</v>
      </c>
      <c r="D6" s="49">
        <v>0</v>
      </c>
      <c r="E6" s="49">
        <v>0</v>
      </c>
      <c r="F6" s="49">
        <v>56</v>
      </c>
      <c r="G6" s="49">
        <v>100</v>
      </c>
      <c r="H6" s="49">
        <v>6</v>
      </c>
    </row>
    <row r="7" spans="1:14" x14ac:dyDescent="0.2">
      <c r="A7" s="62"/>
      <c r="B7" s="49" t="s">
        <v>57</v>
      </c>
      <c r="C7" s="49">
        <v>0</v>
      </c>
      <c r="D7" s="49">
        <v>0</v>
      </c>
      <c r="E7" s="49">
        <v>0</v>
      </c>
      <c r="F7" s="49">
        <v>50</v>
      </c>
      <c r="G7" s="49">
        <v>74</v>
      </c>
      <c r="H7" s="49">
        <v>8</v>
      </c>
    </row>
    <row r="8" spans="1:14" x14ac:dyDescent="0.2">
      <c r="A8" s="62" t="s">
        <v>60</v>
      </c>
      <c r="B8" s="49" t="s">
        <v>53</v>
      </c>
      <c r="C8" s="49">
        <v>28</v>
      </c>
      <c r="D8" s="49">
        <v>10</v>
      </c>
      <c r="E8" s="49">
        <v>34</v>
      </c>
      <c r="F8" s="49">
        <v>4</v>
      </c>
      <c r="G8" s="49">
        <v>0</v>
      </c>
      <c r="H8" s="49">
        <v>0</v>
      </c>
    </row>
    <row r="9" spans="1:14" x14ac:dyDescent="0.2">
      <c r="A9" s="63"/>
      <c r="B9" s="49" t="s">
        <v>54</v>
      </c>
      <c r="C9" s="49">
        <v>0</v>
      </c>
      <c r="D9" s="49">
        <v>0</v>
      </c>
      <c r="E9" s="49">
        <v>0</v>
      </c>
      <c r="F9" s="49">
        <v>0</v>
      </c>
      <c r="G9" s="49">
        <v>26.66</v>
      </c>
      <c r="H9" s="49">
        <v>2.2200000000000002</v>
      </c>
    </row>
    <row r="10" spans="1:14" x14ac:dyDescent="0.2">
      <c r="A10" s="63"/>
      <c r="B10" s="49" t="s">
        <v>55</v>
      </c>
      <c r="C10" s="49">
        <v>0</v>
      </c>
      <c r="D10" s="49">
        <v>0</v>
      </c>
      <c r="E10" s="49">
        <v>0</v>
      </c>
      <c r="F10" s="49">
        <v>8.69</v>
      </c>
      <c r="G10" s="49">
        <v>17.39</v>
      </c>
      <c r="H10" s="49">
        <v>0</v>
      </c>
    </row>
    <row r="11" spans="1:14" x14ac:dyDescent="0.2">
      <c r="A11" s="63"/>
      <c r="B11" s="49" t="s">
        <v>56</v>
      </c>
      <c r="C11" s="49">
        <v>0</v>
      </c>
      <c r="D11" s="49">
        <v>0</v>
      </c>
      <c r="E11" s="49">
        <v>0</v>
      </c>
      <c r="F11" s="49">
        <v>18</v>
      </c>
      <c r="G11" s="49">
        <v>18</v>
      </c>
      <c r="H11" s="49">
        <v>14</v>
      </c>
    </row>
    <row r="12" spans="1:14" x14ac:dyDescent="0.2">
      <c r="A12" s="63"/>
      <c r="B12" s="49" t="s">
        <v>57</v>
      </c>
      <c r="C12" s="49">
        <v>0</v>
      </c>
      <c r="D12" s="49">
        <v>0</v>
      </c>
      <c r="E12" s="49">
        <v>0</v>
      </c>
      <c r="F12" s="49">
        <v>14</v>
      </c>
      <c r="G12" s="49">
        <v>16</v>
      </c>
      <c r="H12" s="49">
        <v>16</v>
      </c>
    </row>
  </sheetData>
  <mergeCells count="2">
    <mergeCell ref="A3:A7"/>
    <mergeCell ref="A8:A1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M1</vt:lpstr>
      <vt:lpstr>M2</vt:lpstr>
      <vt:lpstr>M3</vt:lpstr>
      <vt:lpstr>M4</vt:lpstr>
      <vt:lpstr>M5</vt:lpstr>
      <vt:lpstr>M6</vt:lpstr>
      <vt:lpstr>TODO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Carla Nahir Basso</cp:lastModifiedBy>
  <dcterms:modified xsi:type="dcterms:W3CDTF">2022-12-01T20:19:47Z</dcterms:modified>
</cp:coreProperties>
</file>